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  <definedName name="_xlnm.Print_Area" localSheetId="0">Лист1!$A$1:$G$78</definedName>
  </definedNames>
  <calcPr calcId="145621"/>
</workbook>
</file>

<file path=xl/calcChain.xml><?xml version="1.0" encoding="utf-8"?>
<calcChain xmlns="http://schemas.openxmlformats.org/spreadsheetml/2006/main">
  <c r="G46" i="1" l="1"/>
  <c r="F46" i="1"/>
  <c r="E46" i="1"/>
  <c r="D46" i="1"/>
  <c r="G27" i="1"/>
  <c r="F27" i="1"/>
  <c r="E27" i="1"/>
  <c r="D27" i="1"/>
  <c r="E23" i="1"/>
  <c r="F23" i="1"/>
  <c r="G23" i="1"/>
  <c r="D23" i="1"/>
  <c r="F19" i="1"/>
  <c r="G19" i="1"/>
  <c r="E19" i="1"/>
  <c r="D19" i="1"/>
  <c r="E32" i="1"/>
  <c r="F32" i="1"/>
  <c r="G32" i="1"/>
  <c r="D32" i="1"/>
  <c r="E38" i="1" l="1"/>
  <c r="D39" i="1"/>
  <c r="E39" i="1" s="1"/>
  <c r="F39" i="1" s="1"/>
  <c r="G39" i="1" s="1"/>
  <c r="D40" i="1"/>
  <c r="E40" i="1" s="1"/>
  <c r="E41" i="1" s="1"/>
  <c r="F38" i="1"/>
  <c r="G38" i="1" s="1"/>
  <c r="D41" i="1" l="1"/>
  <c r="F40" i="1"/>
  <c r="G40" i="1" l="1"/>
  <c r="G41" i="1" s="1"/>
  <c r="F41" i="1"/>
</calcChain>
</file>

<file path=xl/comments1.xml><?xml version="1.0" encoding="utf-8"?>
<comments xmlns="http://schemas.openxmlformats.org/spreadsheetml/2006/main">
  <authors>
    <author>Автор</author>
  </authors>
  <commentLis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данным реестра 
СМСП на 31.12.2017</t>
        </r>
      </text>
    </comment>
    <comment ref="D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Прогноз на конец года, учитывая тенденцию к росту</t>
        </r>
      </text>
    </comment>
    <comment ref="E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2019 года и далее рост на 2 %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среднем 4,9 работников на одном предприятии, исходя из переписи 2015 года и предыдущих расчетов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среднем 20864 тыс.руб. на одно предприятие, исходя из переписи 2015 года и предыдущих расчетов</t>
        </r>
      </text>
    </comment>
  </commentList>
</comments>
</file>

<file path=xl/sharedStrings.xml><?xml version="1.0" encoding="utf-8"?>
<sst xmlns="http://schemas.openxmlformats.org/spreadsheetml/2006/main" count="131" uniqueCount="79">
  <si>
    <t>Показатели</t>
  </si>
  <si>
    <t>Единица измерения</t>
  </si>
  <si>
    <t>Отчет</t>
  </si>
  <si>
    <t>Оценка</t>
  </si>
  <si>
    <t>Прогноз</t>
  </si>
  <si>
    <t>1. Демографические показатели</t>
  </si>
  <si>
    <t>Численность постоянного населения на начало года</t>
  </si>
  <si>
    <t>человек</t>
  </si>
  <si>
    <t>Численность постоянного населения (среднегодовая) - всего</t>
  </si>
  <si>
    <t>% к предыдущему году</t>
  </si>
  <si>
    <t>Общий коэффициент рождаемости</t>
  </si>
  <si>
    <t>человек на 1000 населения</t>
  </si>
  <si>
    <t>Общий коэффициент смертности</t>
  </si>
  <si>
    <t>Коэффициент естественного прироста</t>
  </si>
  <si>
    <t>Коэффициент миграционного прироста</t>
  </si>
  <si>
    <t>Примечание</t>
  </si>
  <si>
    <t>2. Производство товаров и услуг по чистым видам экономической деятельности по организациям, не относящимся к субъектам малого предпринимательства</t>
  </si>
  <si>
    <t>Индекс промышленного производства</t>
  </si>
  <si>
    <t>2.1. Обрабатывающие производства</t>
  </si>
  <si>
    <t>Объем отгруженных товаров собственного производства, выполненных работ и услуг собственными силами</t>
  </si>
  <si>
    <t>млн руб. в ценах соответствующих лет</t>
  </si>
  <si>
    <t>Индекс производства</t>
  </si>
  <si>
    <t>Индекс-дефлятор</t>
  </si>
  <si>
    <t xml:space="preserve">2.2. Обеспечение электроэнергией, газом и паром; кондиционирование воздуха </t>
  </si>
  <si>
    <t xml:space="preserve">2.3.Водоснабжение; водоотведение, организация сбора и утилизации отходов, деятельность по ликвидации загрязнений </t>
  </si>
  <si>
    <t>3. Строительство</t>
  </si>
  <si>
    <t>3.1. Объем выполненных работ по чистому виду деятельности «Строительство» по организациям, не относящимся к субъектам малого предпринимательства</t>
  </si>
  <si>
    <t>Индекс физического объема</t>
  </si>
  <si>
    <t>% к предыдущему году в сопоставимых ценах</t>
  </si>
  <si>
    <t>3.2. Ввод в эксплуатацию жилых домов за счет всех источников финансирования</t>
  </si>
  <si>
    <t>тыс. кв. м общей площади</t>
  </si>
  <si>
    <t>3.3. Протяженность автомобильных дорог общего пользования с твердым покрытием</t>
  </si>
  <si>
    <t>км</t>
  </si>
  <si>
    <t>4. Малое и среднее предпринимательство (без учета индивидуальных предпринимателей)</t>
  </si>
  <si>
    <t>4.1. Количество малых и средних предприятий - всего по состоянию на конец года</t>
  </si>
  <si>
    <t>тыс. единиц</t>
  </si>
  <si>
    <t>4.2. Среднесписочная численность работников (без внешних совместителей), занятых на малых и средних предприятиях, - всего</t>
  </si>
  <si>
    <t>тыс. человек</t>
  </si>
  <si>
    <t>4.3. Оборот малых и средних предприятий</t>
  </si>
  <si>
    <t>Оборот малых и средних предприятий</t>
  </si>
  <si>
    <t>Индекс-дефлятор (среднегодовой индекс потребительских цен)</t>
  </si>
  <si>
    <t>5. Инвестиции</t>
  </si>
  <si>
    <t>5.1. Инвестиции в основной капитал за счет всех источников финансирования (без субъектов малого предпринимательства и параметров неформальной деятельности) - всего</t>
  </si>
  <si>
    <t>5.2. Инвестиции в основной капитал по источникам финансирования без субъектов малого предпринимательства и параметров неформальной деятельности:</t>
  </si>
  <si>
    <t>Собственные средства предприятий</t>
  </si>
  <si>
    <t>Привлеченные средства</t>
  </si>
  <si>
    <t>6. Труд и занятость (по полному кругу организаций)</t>
  </si>
  <si>
    <t>Численность трудовых ресурсов</t>
  </si>
  <si>
    <t>Среднегодовая численность занятых в экономике - всего</t>
  </si>
  <si>
    <t>Среднесписочная численность работников организаций - всего</t>
  </si>
  <si>
    <t>Фонд начисленной заработной платы всех работников</t>
  </si>
  <si>
    <t>млн руб.</t>
  </si>
  <si>
    <t>Среднемесячная заработная плата одного работника</t>
  </si>
  <si>
    <t>руб.</t>
  </si>
  <si>
    <t>Темп роста среднемесячной заработной платы</t>
  </si>
  <si>
    <t>Уровень зарегистрированной безработицы на конец года</t>
  </si>
  <si>
    <t>%</t>
  </si>
  <si>
    <t>Средний размер назначенных месячных пенсий пенсионеров, состоящих на учете в отделениях Пенсионного фонда РФ</t>
  </si>
  <si>
    <t>Реальный размер назначенных пенсий</t>
  </si>
  <si>
    <t>Темп роста среднего размера назначенных пенсий</t>
  </si>
  <si>
    <t>Численность пенсионеров, состоящих на учете в Пенсионном фонде</t>
  </si>
  <si>
    <t>Численность работающих пенсионеров по г. Иваново</t>
  </si>
  <si>
    <t>7. Развитие социальной сферы</t>
  </si>
  <si>
    <t>Численность обучающихся по основным общеобразовательным программам дошкольного образования</t>
  </si>
  <si>
    <t>Численность обучающихся в общеобразовательных учреждениях</t>
  </si>
  <si>
    <t>Численность обучающихся в первую смену в дневных учреждениях общего образования к общему числу обучающихся в этих учреждениях</t>
  </si>
  <si>
    <t>Обеспеченность дошкольными образовательными учреждениями</t>
  </si>
  <si>
    <t>мест на 1000 детей дошкольного возраста</t>
  </si>
  <si>
    <t>Обеспеченность общедоступными библиотеками</t>
  </si>
  <si>
    <t>Обеспеченность учреждениями культурно-досугового типа</t>
  </si>
  <si>
    <t>Доля населения, систематически занимающегося физической культурой и спортом</t>
  </si>
  <si>
    <t>8. Выбросы загрязняющих веществ в атмосферный воздух, отходящих от стационарных источников</t>
  </si>
  <si>
    <t>тыс. т</t>
  </si>
  <si>
    <t>учрежд. на 100 тыс.населения</t>
  </si>
  <si>
    <t>Примечание:</t>
  </si>
  <si>
    <t>Объем отгруженных товаров собственного производства, выполненных работ и услуг собственными силами*</t>
  </si>
  <si>
    <t>на 2019 год и плановый период 2020 и 2021 гг.</t>
  </si>
  <si>
    <t xml:space="preserve"> Прогноз социально-экономического развития города Иванова</t>
  </si>
  <si>
    <t>Темп роста численности населения (среднегодовой)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</si>
</sst>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Alignment="1" applyProtection="1">
      <alignment horizontal="center" vertical="center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wrapText="1"/>
    </xf>
    <xf numFmtId="165" fontId="0" fillId="0" borderId="1" xfId="0" applyNumberForma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2" fontId="8" fillId="0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 applyProtection="1">
      <alignment horizontal="center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</xf>
    <xf numFmtId="0" fontId="1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view="pageBreakPreview" topLeftCell="A58" zoomScaleNormal="100" zoomScaleSheetLayoutView="100" workbookViewId="0">
      <selection activeCell="D46" sqref="D46:G46"/>
    </sheetView>
  </sheetViews>
  <sheetFormatPr defaultRowHeight="15" x14ac:dyDescent="0.25"/>
  <cols>
    <col min="1" max="1" width="52.5703125" customWidth="1"/>
    <col min="2" max="2" width="28" style="18" customWidth="1"/>
    <col min="3" max="3" width="11.140625" customWidth="1"/>
    <col min="4" max="4" width="11.28515625" customWidth="1"/>
    <col min="5" max="5" width="11.140625" customWidth="1"/>
    <col min="6" max="6" width="11.42578125" customWidth="1"/>
    <col min="7" max="7" width="11.5703125" customWidth="1"/>
  </cols>
  <sheetData>
    <row r="1" spans="1:12" ht="15.75" x14ac:dyDescent="0.25">
      <c r="A1" s="58" t="s">
        <v>77</v>
      </c>
      <c r="B1" s="58"/>
      <c r="C1" s="58"/>
      <c r="D1" s="58"/>
      <c r="E1" s="58"/>
      <c r="F1" s="58"/>
      <c r="G1" s="58"/>
    </row>
    <row r="2" spans="1:12" ht="15.75" x14ac:dyDescent="0.25">
      <c r="A2" s="58" t="s">
        <v>76</v>
      </c>
      <c r="B2" s="58"/>
      <c r="C2" s="58"/>
      <c r="D2" s="58"/>
      <c r="E2" s="58"/>
      <c r="F2" s="58"/>
      <c r="G2" s="58"/>
    </row>
    <row r="3" spans="1:12" ht="15.75" x14ac:dyDescent="0.25">
      <c r="A3" s="1"/>
    </row>
    <row r="4" spans="1:12" ht="15.75" x14ac:dyDescent="0.25">
      <c r="A4" s="60" t="s">
        <v>0</v>
      </c>
      <c r="B4" s="60" t="s">
        <v>1</v>
      </c>
      <c r="C4" s="2" t="s">
        <v>2</v>
      </c>
      <c r="D4" s="2" t="s">
        <v>3</v>
      </c>
      <c r="E4" s="60" t="s">
        <v>4</v>
      </c>
      <c r="F4" s="60"/>
      <c r="G4" s="60"/>
    </row>
    <row r="5" spans="1:12" ht="15.75" x14ac:dyDescent="0.25">
      <c r="A5" s="60"/>
      <c r="B5" s="60"/>
      <c r="C5" s="2">
        <v>2017</v>
      </c>
      <c r="D5" s="2">
        <v>2018</v>
      </c>
      <c r="E5" s="2">
        <v>2019</v>
      </c>
      <c r="F5" s="2">
        <v>2020</v>
      </c>
      <c r="G5" s="2">
        <v>2021</v>
      </c>
    </row>
    <row r="6" spans="1:12" s="22" customFormat="1" ht="15.75" x14ac:dyDescent="0.25">
      <c r="A6" s="20" t="s">
        <v>5</v>
      </c>
      <c r="B6" s="21"/>
      <c r="C6" s="20"/>
      <c r="D6" s="20"/>
      <c r="E6" s="20"/>
      <c r="F6" s="20"/>
      <c r="G6" s="20"/>
    </row>
    <row r="7" spans="1:12" ht="15" customHeight="1" x14ac:dyDescent="0.25">
      <c r="A7" s="3" t="s">
        <v>6</v>
      </c>
      <c r="B7" s="16" t="s">
        <v>7</v>
      </c>
      <c r="C7" s="48">
        <v>406933</v>
      </c>
      <c r="D7" s="48">
        <v>406113</v>
      </c>
      <c r="E7" s="48">
        <v>405221</v>
      </c>
      <c r="F7" s="48">
        <v>404451</v>
      </c>
      <c r="G7" s="49">
        <v>403851</v>
      </c>
    </row>
    <row r="8" spans="1:12" ht="31.5" x14ac:dyDescent="0.25">
      <c r="A8" s="17" t="s">
        <v>8</v>
      </c>
      <c r="B8" s="16" t="s">
        <v>7</v>
      </c>
      <c r="C8" s="50">
        <v>406523</v>
      </c>
      <c r="D8" s="50">
        <v>405667</v>
      </c>
      <c r="E8" s="50">
        <v>404836</v>
      </c>
      <c r="F8" s="51">
        <v>404151</v>
      </c>
      <c r="G8" s="51">
        <v>403609</v>
      </c>
    </row>
    <row r="9" spans="1:12" ht="31.5" x14ac:dyDescent="0.25">
      <c r="A9" s="17" t="s">
        <v>78</v>
      </c>
      <c r="B9" s="16" t="s">
        <v>9</v>
      </c>
      <c r="C9" s="4">
        <v>99.76440561499949</v>
      </c>
      <c r="D9" s="4">
        <v>99.790908196398703</v>
      </c>
      <c r="E9" s="4">
        <v>99.795400202134729</v>
      </c>
      <c r="F9" s="4">
        <v>99.829562296215784</v>
      </c>
      <c r="G9" s="4">
        <v>99.866386242731664</v>
      </c>
    </row>
    <row r="10" spans="1:12" ht="15.75" x14ac:dyDescent="0.25">
      <c r="A10" s="3" t="s">
        <v>10</v>
      </c>
      <c r="B10" s="16" t="s">
        <v>11</v>
      </c>
      <c r="C10" s="44">
        <v>9.84</v>
      </c>
      <c r="D10" s="44">
        <v>9.8800000000000008</v>
      </c>
      <c r="E10" s="45">
        <v>9.93</v>
      </c>
      <c r="F10" s="45">
        <v>9.9700000000000006</v>
      </c>
      <c r="G10" s="44">
        <v>10.01</v>
      </c>
    </row>
    <row r="11" spans="1:12" ht="15.75" x14ac:dyDescent="0.25">
      <c r="A11" s="3" t="s">
        <v>12</v>
      </c>
      <c r="B11" s="16" t="s">
        <v>11</v>
      </c>
      <c r="C11" s="44">
        <v>14.3</v>
      </c>
      <c r="D11" s="44">
        <v>14.3</v>
      </c>
      <c r="E11" s="45">
        <v>14.3</v>
      </c>
      <c r="F11" s="45">
        <v>14.3</v>
      </c>
      <c r="G11" s="44">
        <v>14.3</v>
      </c>
    </row>
    <row r="12" spans="1:12" ht="15.75" x14ac:dyDescent="0.25">
      <c r="A12" s="3" t="s">
        <v>13</v>
      </c>
      <c r="B12" s="16" t="s">
        <v>11</v>
      </c>
      <c r="C12" s="44">
        <v>-4.45</v>
      </c>
      <c r="D12" s="44">
        <v>-4.42</v>
      </c>
      <c r="E12" s="45">
        <v>-4.37</v>
      </c>
      <c r="F12" s="45">
        <v>-4.33</v>
      </c>
      <c r="G12" s="44">
        <v>-4.3</v>
      </c>
      <c r="H12" s="15"/>
      <c r="I12" s="15"/>
      <c r="J12" s="15"/>
      <c r="K12" s="15"/>
      <c r="L12" s="15"/>
    </row>
    <row r="13" spans="1:12" ht="15.75" x14ac:dyDescent="0.25">
      <c r="A13" s="3" t="s">
        <v>14</v>
      </c>
      <c r="B13" s="16" t="s">
        <v>11</v>
      </c>
      <c r="C13" s="44">
        <v>2.44</v>
      </c>
      <c r="D13" s="44">
        <v>2.2200000000000002</v>
      </c>
      <c r="E13" s="45">
        <v>2.4700000000000002</v>
      </c>
      <c r="F13" s="45">
        <v>2.85</v>
      </c>
      <c r="G13" s="44">
        <v>3.1</v>
      </c>
    </row>
    <row r="14" spans="1:12" ht="15.75" x14ac:dyDescent="0.25">
      <c r="A14" s="59" t="s">
        <v>15</v>
      </c>
      <c r="B14" s="59"/>
      <c r="C14" s="59"/>
      <c r="D14" s="59"/>
      <c r="E14" s="59"/>
      <c r="F14" s="59"/>
      <c r="G14" s="59"/>
    </row>
    <row r="15" spans="1:12" s="22" customFormat="1" ht="63" x14ac:dyDescent="0.25">
      <c r="A15" s="20" t="s">
        <v>16</v>
      </c>
      <c r="B15" s="21"/>
      <c r="C15" s="20"/>
      <c r="D15" s="20"/>
      <c r="E15" s="20"/>
      <c r="F15" s="20"/>
      <c r="G15" s="20"/>
    </row>
    <row r="16" spans="1:12" ht="15.75" x14ac:dyDescent="0.25">
      <c r="A16" s="3" t="s">
        <v>17</v>
      </c>
      <c r="B16" s="16" t="s">
        <v>9</v>
      </c>
      <c r="C16" s="43">
        <v>99.21</v>
      </c>
      <c r="D16" s="43">
        <v>100.07</v>
      </c>
      <c r="E16" s="43">
        <v>100.87</v>
      </c>
      <c r="F16" s="43">
        <v>101.06</v>
      </c>
      <c r="G16" s="43">
        <v>101.68</v>
      </c>
    </row>
    <row r="17" spans="1:10" ht="15.75" x14ac:dyDescent="0.25">
      <c r="A17" s="3" t="s">
        <v>18</v>
      </c>
      <c r="B17" s="16"/>
      <c r="C17" s="10"/>
      <c r="D17" s="10"/>
      <c r="E17" s="10"/>
      <c r="F17" s="10"/>
      <c r="G17" s="10"/>
    </row>
    <row r="18" spans="1:10" ht="47.25" x14ac:dyDescent="0.25">
      <c r="A18" s="3" t="s">
        <v>19</v>
      </c>
      <c r="B18" s="16" t="s">
        <v>20</v>
      </c>
      <c r="C18" s="40">
        <v>32220.12</v>
      </c>
      <c r="D18" s="40">
        <v>35660</v>
      </c>
      <c r="E18" s="40">
        <v>37690</v>
      </c>
      <c r="F18" s="40">
        <v>39600</v>
      </c>
      <c r="G18" s="40">
        <v>41950</v>
      </c>
    </row>
    <row r="19" spans="1:10" ht="15.75" x14ac:dyDescent="0.25">
      <c r="A19" s="3" t="s">
        <v>21</v>
      </c>
      <c r="B19" s="16" t="s">
        <v>9</v>
      </c>
      <c r="C19" s="40">
        <v>100.67</v>
      </c>
      <c r="D19" s="40">
        <f>D18/C18/D20*10000</f>
        <v>100.79798377439423</v>
      </c>
      <c r="E19" s="40">
        <f>E18/D18/E20*10000</f>
        <v>100.94809248548721</v>
      </c>
      <c r="F19" s="40">
        <f>F18/E18/F20*10000</f>
        <v>101.12382791482412</v>
      </c>
      <c r="G19" s="40">
        <f>G18/F18/G20*10000</f>
        <v>102.05620754753703</v>
      </c>
    </row>
    <row r="20" spans="1:10" ht="15.75" x14ac:dyDescent="0.25">
      <c r="A20" s="3" t="s">
        <v>22</v>
      </c>
      <c r="B20" s="16" t="s">
        <v>9</v>
      </c>
      <c r="C20" s="40">
        <v>106.2</v>
      </c>
      <c r="D20" s="40">
        <v>109.8</v>
      </c>
      <c r="E20" s="40">
        <v>104.7</v>
      </c>
      <c r="F20" s="40">
        <v>103.9</v>
      </c>
      <c r="G20" s="40">
        <v>103.8</v>
      </c>
    </row>
    <row r="21" spans="1:10" ht="31.5" x14ac:dyDescent="0.25">
      <c r="A21" s="3" t="s">
        <v>23</v>
      </c>
      <c r="B21" s="16"/>
      <c r="C21" s="41"/>
      <c r="D21" s="41"/>
      <c r="E21" s="41"/>
      <c r="F21" s="41"/>
      <c r="G21" s="41"/>
    </row>
    <row r="22" spans="1:10" ht="47.25" x14ac:dyDescent="0.25">
      <c r="A22" s="19" t="s">
        <v>75</v>
      </c>
      <c r="B22" s="16" t="s">
        <v>20</v>
      </c>
      <c r="C22" s="40">
        <v>18248.88</v>
      </c>
      <c r="D22" s="40">
        <v>18950</v>
      </c>
      <c r="E22" s="40">
        <v>20270</v>
      </c>
      <c r="F22" s="40">
        <v>21330</v>
      </c>
      <c r="G22" s="40">
        <v>22410</v>
      </c>
    </row>
    <row r="23" spans="1:10" ht="15.75" x14ac:dyDescent="0.25">
      <c r="A23" s="3" t="s">
        <v>21</v>
      </c>
      <c r="B23" s="16" t="s">
        <v>9</v>
      </c>
      <c r="C23" s="40">
        <v>97.07</v>
      </c>
      <c r="D23" s="40">
        <f>D22/C22/D24*10000</f>
        <v>99.180505450820306</v>
      </c>
      <c r="E23" s="40">
        <f t="shared" ref="E23:G23" si="0">E22/D22/E24*10000</f>
        <v>100.81592762341498</v>
      </c>
      <c r="F23" s="40">
        <f t="shared" si="0"/>
        <v>100.98791080490157</v>
      </c>
      <c r="G23" s="40">
        <f t="shared" si="0"/>
        <v>101.02239532619279</v>
      </c>
    </row>
    <row r="24" spans="1:10" ht="15.75" x14ac:dyDescent="0.25">
      <c r="A24" s="38" t="s">
        <v>22</v>
      </c>
      <c r="B24" s="39" t="s">
        <v>9</v>
      </c>
      <c r="C24" s="40">
        <v>107</v>
      </c>
      <c r="D24" s="40">
        <v>104.7</v>
      </c>
      <c r="E24" s="40">
        <v>106.1</v>
      </c>
      <c r="F24" s="40">
        <v>104.2</v>
      </c>
      <c r="G24" s="40">
        <v>104</v>
      </c>
    </row>
    <row r="25" spans="1:10" ht="47.25" x14ac:dyDescent="0.25">
      <c r="A25" s="38" t="s">
        <v>24</v>
      </c>
      <c r="B25" s="39"/>
      <c r="C25" s="42"/>
      <c r="D25" s="42"/>
      <c r="E25" s="42"/>
      <c r="F25" s="42"/>
      <c r="G25" s="42"/>
    </row>
    <row r="26" spans="1:10" ht="47.25" x14ac:dyDescent="0.25">
      <c r="A26" s="38" t="s">
        <v>19</v>
      </c>
      <c r="B26" s="39" t="s">
        <v>20</v>
      </c>
      <c r="C26" s="42">
        <v>1592.67</v>
      </c>
      <c r="D26" s="42">
        <v>1740</v>
      </c>
      <c r="E26" s="42">
        <v>1825</v>
      </c>
      <c r="F26" s="42">
        <v>1910</v>
      </c>
      <c r="G26" s="42">
        <v>2012</v>
      </c>
    </row>
    <row r="27" spans="1:10" ht="15.75" x14ac:dyDescent="0.25">
      <c r="A27" s="38" t="s">
        <v>21</v>
      </c>
      <c r="B27" s="39" t="s">
        <v>9</v>
      </c>
      <c r="C27" s="40">
        <v>95.52</v>
      </c>
      <c r="D27" s="40">
        <f>D26/C26/D28*10000</f>
        <v>97.458076602014614</v>
      </c>
      <c r="E27" s="40">
        <f>E26/D26/E28*10000</f>
        <v>99.985755454017507</v>
      </c>
      <c r="F27" s="40">
        <f>F26/E26/F28*10000</f>
        <v>100.6322444678609</v>
      </c>
      <c r="G27" s="40">
        <f>G26/F26/G28*10000</f>
        <v>101.28876359242851</v>
      </c>
    </row>
    <row r="28" spans="1:10" ht="15.75" x14ac:dyDescent="0.25">
      <c r="A28" s="38" t="s">
        <v>22</v>
      </c>
      <c r="B28" s="39" t="s">
        <v>9</v>
      </c>
      <c r="C28" s="40">
        <v>114.2</v>
      </c>
      <c r="D28" s="40">
        <v>112.1</v>
      </c>
      <c r="E28" s="40">
        <v>104.9</v>
      </c>
      <c r="F28" s="40">
        <v>104</v>
      </c>
      <c r="G28" s="40">
        <v>104</v>
      </c>
    </row>
    <row r="29" spans="1:10" ht="15.75" x14ac:dyDescent="0.25">
      <c r="A29" s="59" t="s">
        <v>15</v>
      </c>
      <c r="B29" s="59"/>
      <c r="C29" s="59"/>
      <c r="D29" s="59"/>
      <c r="E29" s="59"/>
      <c r="F29" s="59"/>
      <c r="G29" s="59"/>
    </row>
    <row r="30" spans="1:10" s="22" customFormat="1" ht="15.75" x14ac:dyDescent="0.25">
      <c r="A30" s="20" t="s">
        <v>25</v>
      </c>
      <c r="B30" s="21"/>
      <c r="C30" s="20"/>
      <c r="D30" s="20"/>
      <c r="E30" s="20"/>
      <c r="F30" s="20"/>
      <c r="G30" s="20"/>
    </row>
    <row r="31" spans="1:10" ht="63" x14ac:dyDescent="0.25">
      <c r="A31" s="3" t="s">
        <v>26</v>
      </c>
      <c r="B31" s="16" t="s">
        <v>20</v>
      </c>
      <c r="C31" s="11">
        <v>1815.7</v>
      </c>
      <c r="D31" s="11">
        <v>777.6</v>
      </c>
      <c r="E31" s="11">
        <v>799</v>
      </c>
      <c r="F31" s="11">
        <v>840.6</v>
      </c>
      <c r="G31" s="11">
        <v>902</v>
      </c>
      <c r="J31" s="32"/>
    </row>
    <row r="32" spans="1:10" ht="31.5" x14ac:dyDescent="0.25">
      <c r="A32" s="3" t="s">
        <v>27</v>
      </c>
      <c r="B32" s="16" t="s">
        <v>28</v>
      </c>
      <c r="C32" s="11">
        <v>131.97661825270717</v>
      </c>
      <c r="D32" s="11">
        <f>D31/C31/D33*10000</f>
        <v>40.698981141551783</v>
      </c>
      <c r="E32" s="11">
        <f t="shared" ref="E32:G32" si="1">E31/D31/E33*10000</f>
        <v>97.90198090287835</v>
      </c>
      <c r="F32" s="11">
        <f t="shared" si="1"/>
        <v>100.10133980510844</v>
      </c>
      <c r="G32" s="11">
        <f t="shared" si="1"/>
        <v>102.09734200549516</v>
      </c>
    </row>
    <row r="33" spans="1:12" ht="15.75" x14ac:dyDescent="0.25">
      <c r="A33" s="3" t="s">
        <v>22</v>
      </c>
      <c r="B33" s="16" t="s">
        <v>9</v>
      </c>
      <c r="C33" s="14">
        <v>106</v>
      </c>
      <c r="D33" s="14">
        <v>105.22734700993186</v>
      </c>
      <c r="E33" s="14">
        <v>104.95401284587061</v>
      </c>
      <c r="F33" s="14">
        <v>105.1</v>
      </c>
      <c r="G33" s="14">
        <v>105.1</v>
      </c>
    </row>
    <row r="34" spans="1:12" ht="31.5" x14ac:dyDescent="0.25">
      <c r="A34" s="3" t="s">
        <v>29</v>
      </c>
      <c r="B34" s="16" t="s">
        <v>30</v>
      </c>
      <c r="C34" s="23">
        <v>178.75</v>
      </c>
      <c r="D34" s="11">
        <v>167</v>
      </c>
      <c r="E34" s="11">
        <v>168</v>
      </c>
      <c r="F34" s="11">
        <v>170</v>
      </c>
      <c r="G34" s="11">
        <v>170</v>
      </c>
    </row>
    <row r="35" spans="1:12" ht="31.5" x14ac:dyDescent="0.25">
      <c r="A35" s="3" t="s">
        <v>31</v>
      </c>
      <c r="B35" s="16" t="s">
        <v>32</v>
      </c>
      <c r="C35" s="9">
        <v>705.92</v>
      </c>
      <c r="D35" s="9">
        <v>707.7</v>
      </c>
      <c r="E35" s="9">
        <v>708.16</v>
      </c>
      <c r="F35" s="9">
        <v>708.61</v>
      </c>
      <c r="G35" s="9">
        <v>709.27</v>
      </c>
    </row>
    <row r="36" spans="1:12" ht="15.75" x14ac:dyDescent="0.25">
      <c r="A36" s="59" t="s">
        <v>15</v>
      </c>
      <c r="B36" s="59"/>
      <c r="C36" s="59"/>
      <c r="D36" s="59"/>
      <c r="E36" s="59"/>
      <c r="F36" s="59"/>
      <c r="G36" s="59"/>
    </row>
    <row r="37" spans="1:12" s="22" customFormat="1" ht="31.5" x14ac:dyDescent="0.25">
      <c r="A37" s="20" t="s">
        <v>33</v>
      </c>
      <c r="B37" s="21"/>
      <c r="C37" s="20"/>
      <c r="D37" s="20"/>
      <c r="E37" s="20"/>
      <c r="F37" s="20"/>
      <c r="G37" s="20"/>
    </row>
    <row r="38" spans="1:12" ht="31.5" x14ac:dyDescent="0.25">
      <c r="A38" s="46" t="s">
        <v>34</v>
      </c>
      <c r="B38" s="47" t="s">
        <v>35</v>
      </c>
      <c r="C38" s="35">
        <v>16</v>
      </c>
      <c r="D38" s="35">
        <v>16.22</v>
      </c>
      <c r="E38" s="35">
        <f t="shared" ref="E38:G39" si="2">D38*1.02</f>
        <v>16.5444</v>
      </c>
      <c r="F38" s="35">
        <f t="shared" si="2"/>
        <v>16.875288000000001</v>
      </c>
      <c r="G38" s="35">
        <f t="shared" si="2"/>
        <v>17.21279376</v>
      </c>
    </row>
    <row r="39" spans="1:12" ht="47.25" x14ac:dyDescent="0.25">
      <c r="A39" s="46" t="s">
        <v>36</v>
      </c>
      <c r="B39" s="47" t="s">
        <v>37</v>
      </c>
      <c r="C39" s="35">
        <v>78.400000000000006</v>
      </c>
      <c r="D39" s="35">
        <f>C39*1.02</f>
        <v>79.968000000000004</v>
      </c>
      <c r="E39" s="35">
        <f t="shared" si="2"/>
        <v>81.567360000000008</v>
      </c>
      <c r="F39" s="35">
        <f t="shared" si="2"/>
        <v>83.198707200000015</v>
      </c>
      <c r="G39" s="35">
        <f t="shared" si="2"/>
        <v>84.862681344000023</v>
      </c>
    </row>
    <row r="40" spans="1:12" ht="31.5" x14ac:dyDescent="0.25">
      <c r="A40" s="46" t="s">
        <v>38</v>
      </c>
      <c r="B40" s="47" t="s">
        <v>20</v>
      </c>
      <c r="C40" s="36">
        <v>333824</v>
      </c>
      <c r="D40" s="36">
        <f>C40*1.03</f>
        <v>343838.72000000003</v>
      </c>
      <c r="E40" s="36">
        <f>D40*1.05</f>
        <v>361030.65600000008</v>
      </c>
      <c r="F40" s="36">
        <f>E40*1.04</f>
        <v>375471.88224000006</v>
      </c>
      <c r="G40" s="36">
        <f>F40*1.05</f>
        <v>394245.47635200009</v>
      </c>
    </row>
    <row r="41" spans="1:12" ht="31.5" x14ac:dyDescent="0.25">
      <c r="A41" s="46" t="s">
        <v>39</v>
      </c>
      <c r="B41" s="47" t="s">
        <v>28</v>
      </c>
      <c r="C41" s="13">
        <v>103.85</v>
      </c>
      <c r="D41" s="13">
        <f>((D40*100)/(C40*D42))*100</f>
        <v>100.29211295034079</v>
      </c>
      <c r="E41" s="13">
        <f>((E40*100)/(D40*E42))*100</f>
        <v>100.38240917782029</v>
      </c>
      <c r="F41" s="13">
        <f t="shared" ref="F41:G41" si="3">((F40*100)/(E40*F42))*100</f>
        <v>100.58027079303673</v>
      </c>
      <c r="G41" s="13">
        <f t="shared" si="3"/>
        <v>100.96153846153848</v>
      </c>
      <c r="H41" s="33"/>
      <c r="I41" s="34"/>
      <c r="J41" s="34"/>
      <c r="K41" s="34"/>
      <c r="L41" s="34"/>
    </row>
    <row r="42" spans="1:12" ht="31.5" x14ac:dyDescent="0.25">
      <c r="A42" s="3" t="s">
        <v>40</v>
      </c>
      <c r="B42" s="16" t="s">
        <v>9</v>
      </c>
      <c r="C42" s="37">
        <v>103.7</v>
      </c>
      <c r="D42" s="37">
        <v>102.7</v>
      </c>
      <c r="E42" s="37">
        <v>104.6</v>
      </c>
      <c r="F42" s="37">
        <v>103.4</v>
      </c>
      <c r="G42" s="37">
        <v>104</v>
      </c>
    </row>
    <row r="43" spans="1:12" ht="15.75" x14ac:dyDescent="0.25">
      <c r="A43" s="59" t="s">
        <v>15</v>
      </c>
      <c r="B43" s="59"/>
      <c r="C43" s="59"/>
      <c r="D43" s="59"/>
      <c r="E43" s="59"/>
      <c r="F43" s="59"/>
      <c r="G43" s="59"/>
    </row>
    <row r="44" spans="1:12" s="22" customFormat="1" ht="15.75" x14ac:dyDescent="0.25">
      <c r="A44" s="20" t="s">
        <v>41</v>
      </c>
      <c r="B44" s="21"/>
      <c r="C44" s="20"/>
      <c r="D44" s="20"/>
      <c r="E44" s="20"/>
      <c r="F44" s="20"/>
      <c r="G44" s="20"/>
    </row>
    <row r="45" spans="1:12" ht="63" x14ac:dyDescent="0.25">
      <c r="A45" s="3" t="s">
        <v>42</v>
      </c>
      <c r="B45" s="16" t="s">
        <v>20</v>
      </c>
      <c r="C45" s="11">
        <v>7841.9579999999996</v>
      </c>
      <c r="D45" s="11">
        <v>8315.9976869599996</v>
      </c>
      <c r="E45" s="11">
        <v>8862.7745348776189</v>
      </c>
      <c r="F45" s="11">
        <v>9410.0331368572442</v>
      </c>
      <c r="G45" s="11">
        <v>9991.5543646487495</v>
      </c>
    </row>
    <row r="46" spans="1:12" ht="31.5" x14ac:dyDescent="0.25">
      <c r="A46" s="3" t="s">
        <v>27</v>
      </c>
      <c r="B46" s="16" t="s">
        <v>28</v>
      </c>
      <c r="C46" s="11">
        <v>109.33058391178591</v>
      </c>
      <c r="D46" s="24">
        <f>D45/C45/D47*10000</f>
        <v>101.09143459668121</v>
      </c>
      <c r="E46" s="24">
        <f>E45/D45/E47*10000</f>
        <v>101.5</v>
      </c>
      <c r="F46" s="24">
        <f>F45/E45/F47*10000</f>
        <v>101.7</v>
      </c>
      <c r="G46" s="24">
        <f>G45/F45/G47*10000</f>
        <v>101.90000000000003</v>
      </c>
      <c r="H46" s="15"/>
      <c r="I46" s="15"/>
      <c r="J46" s="15"/>
      <c r="K46" s="15"/>
    </row>
    <row r="47" spans="1:12" ht="15.75" x14ac:dyDescent="0.25">
      <c r="A47" s="3" t="s">
        <v>22</v>
      </c>
      <c r="B47" s="16" t="s">
        <v>9</v>
      </c>
      <c r="C47" s="11">
        <v>103.7</v>
      </c>
      <c r="D47" s="11">
        <v>104.9</v>
      </c>
      <c r="E47" s="11">
        <v>105</v>
      </c>
      <c r="F47" s="11">
        <v>104.4</v>
      </c>
      <c r="G47" s="11">
        <v>104.2</v>
      </c>
    </row>
    <row r="48" spans="1:12" ht="63" x14ac:dyDescent="0.25">
      <c r="A48" s="3" t="s">
        <v>43</v>
      </c>
      <c r="B48" s="16"/>
      <c r="C48" s="25"/>
      <c r="D48" s="25"/>
      <c r="E48" s="25"/>
      <c r="F48" s="25"/>
      <c r="G48" s="25"/>
    </row>
    <row r="49" spans="1:7" ht="31.5" x14ac:dyDescent="0.25">
      <c r="A49" s="3" t="s">
        <v>44</v>
      </c>
      <c r="B49" s="16" t="s">
        <v>20</v>
      </c>
      <c r="C49" s="11">
        <v>3190.4279999999999</v>
      </c>
      <c r="D49" s="11">
        <v>3199.69</v>
      </c>
      <c r="E49" s="11">
        <v>3410.0696175000003</v>
      </c>
      <c r="F49" s="11">
        <v>3620.6345962413907</v>
      </c>
      <c r="G49" s="11">
        <v>3844.3825730199164</v>
      </c>
    </row>
    <row r="50" spans="1:7" ht="31.5" x14ac:dyDescent="0.25">
      <c r="A50" s="3" t="s">
        <v>45</v>
      </c>
      <c r="B50" s="16" t="s">
        <v>20</v>
      </c>
      <c r="C50" s="11">
        <v>4651.53</v>
      </c>
      <c r="D50" s="11">
        <v>5116.30768696</v>
      </c>
      <c r="E50" s="11">
        <v>5452.7049173776195</v>
      </c>
      <c r="F50" s="11">
        <v>5789.3985406158536</v>
      </c>
      <c r="G50" s="11">
        <v>6147.1717916288326</v>
      </c>
    </row>
    <row r="51" spans="1:7" ht="15.75" x14ac:dyDescent="0.25">
      <c r="A51" s="59" t="s">
        <v>15</v>
      </c>
      <c r="B51" s="59"/>
      <c r="C51" s="59"/>
      <c r="D51" s="59"/>
      <c r="E51" s="59"/>
      <c r="F51" s="59"/>
      <c r="G51" s="59"/>
    </row>
    <row r="52" spans="1:7" s="22" customFormat="1" ht="31.5" x14ac:dyDescent="0.25">
      <c r="A52" s="30" t="s">
        <v>46</v>
      </c>
      <c r="B52" s="31"/>
      <c r="C52" s="30"/>
      <c r="D52" s="30"/>
      <c r="E52" s="30"/>
      <c r="F52" s="30"/>
      <c r="G52" s="30"/>
    </row>
    <row r="53" spans="1:7" ht="15.75" x14ac:dyDescent="0.25">
      <c r="A53" s="26" t="s">
        <v>47</v>
      </c>
      <c r="B53" s="27" t="s">
        <v>37</v>
      </c>
      <c r="C53" s="4">
        <v>279.89999999999998</v>
      </c>
      <c r="D53" s="4">
        <v>277</v>
      </c>
      <c r="E53" s="4">
        <v>273.5</v>
      </c>
      <c r="F53" s="7">
        <v>270.75</v>
      </c>
      <c r="G53" s="7">
        <v>268</v>
      </c>
    </row>
    <row r="54" spans="1:7" ht="31.5" x14ac:dyDescent="0.25">
      <c r="A54" s="26" t="s">
        <v>48</v>
      </c>
      <c r="B54" s="27" t="s">
        <v>37</v>
      </c>
      <c r="C54" s="4">
        <v>176.2</v>
      </c>
      <c r="D54" s="4">
        <v>174.5</v>
      </c>
      <c r="E54" s="4">
        <v>173</v>
      </c>
      <c r="F54" s="7">
        <v>171.5</v>
      </c>
      <c r="G54" s="7">
        <v>170</v>
      </c>
    </row>
    <row r="55" spans="1:7" ht="31.5" x14ac:dyDescent="0.25">
      <c r="A55" s="26" t="s">
        <v>49</v>
      </c>
      <c r="B55" s="27" t="s">
        <v>37</v>
      </c>
      <c r="C55" s="4">
        <v>137.6</v>
      </c>
      <c r="D55" s="4">
        <v>137.72999999999999</v>
      </c>
      <c r="E55" s="4">
        <v>139.36000000000001</v>
      </c>
      <c r="F55" s="7">
        <v>141.06</v>
      </c>
      <c r="G55" s="7">
        <v>142.71</v>
      </c>
    </row>
    <row r="56" spans="1:7" ht="31.5" x14ac:dyDescent="0.25">
      <c r="A56" s="26" t="s">
        <v>50</v>
      </c>
      <c r="B56" s="27" t="s">
        <v>51</v>
      </c>
      <c r="C56" s="4">
        <v>42531.609599999996</v>
      </c>
      <c r="D56" s="4">
        <v>46828.971287999993</v>
      </c>
      <c r="E56" s="4">
        <v>50226.124415999999</v>
      </c>
      <c r="F56" s="4">
        <v>53584.067232000001</v>
      </c>
      <c r="G56" s="4">
        <v>57463.6086</v>
      </c>
    </row>
    <row r="57" spans="1:7" ht="31.5" x14ac:dyDescent="0.25">
      <c r="A57" s="26" t="s">
        <v>52</v>
      </c>
      <c r="B57" s="27" t="s">
        <v>53</v>
      </c>
      <c r="C57" s="28">
        <v>25758</v>
      </c>
      <c r="D57" s="28">
        <v>28333.8</v>
      </c>
      <c r="E57" s="28">
        <v>30033.8</v>
      </c>
      <c r="F57" s="28">
        <v>31655.599999999999</v>
      </c>
      <c r="G57" s="28">
        <v>33555</v>
      </c>
    </row>
    <row r="58" spans="1:7" ht="15.75" x14ac:dyDescent="0.25">
      <c r="A58" s="26" t="s">
        <v>54</v>
      </c>
      <c r="B58" s="27" t="s">
        <v>9</v>
      </c>
      <c r="C58" s="7">
        <v>106</v>
      </c>
      <c r="D58" s="7">
        <v>109.99999999999999</v>
      </c>
      <c r="E58" s="7">
        <v>105.99990117809823</v>
      </c>
      <c r="F58" s="7">
        <v>105.39991609453349</v>
      </c>
      <c r="G58" s="7">
        <v>106.00020217591832</v>
      </c>
    </row>
    <row r="59" spans="1:7" ht="31.5" x14ac:dyDescent="0.25">
      <c r="A59" s="26" t="s">
        <v>55</v>
      </c>
      <c r="B59" s="27" t="s">
        <v>56</v>
      </c>
      <c r="C59" s="4">
        <v>0.4</v>
      </c>
      <c r="D59" s="4">
        <v>0.37</v>
      </c>
      <c r="E59" s="4">
        <v>0.37</v>
      </c>
      <c r="F59" s="7">
        <v>0.37</v>
      </c>
      <c r="G59" s="7">
        <v>0.36</v>
      </c>
    </row>
    <row r="60" spans="1:7" ht="47.25" x14ac:dyDescent="0.25">
      <c r="A60" s="26" t="s">
        <v>57</v>
      </c>
      <c r="B60" s="27" t="s">
        <v>53</v>
      </c>
      <c r="C60" s="4">
        <v>12912.74</v>
      </c>
      <c r="D60" s="4">
        <v>13089.32</v>
      </c>
      <c r="E60" s="4">
        <v>13612.89</v>
      </c>
      <c r="F60" s="7">
        <v>14157.41</v>
      </c>
      <c r="G60" s="7">
        <v>14723.71</v>
      </c>
    </row>
    <row r="61" spans="1:7" ht="15.75" x14ac:dyDescent="0.25">
      <c r="A61" s="26" t="s">
        <v>58</v>
      </c>
      <c r="B61" s="27" t="s">
        <v>9</v>
      </c>
      <c r="C61" s="4">
        <v>101.86564078698508</v>
      </c>
      <c r="D61" s="4">
        <v>98.415035615236675</v>
      </c>
      <c r="E61" s="4">
        <v>99.331402682439759</v>
      </c>
      <c r="F61" s="4">
        <v>100.38613158523772</v>
      </c>
      <c r="G61" s="4">
        <v>100.00002445036527</v>
      </c>
    </row>
    <row r="62" spans="1:7" ht="15.75" x14ac:dyDescent="0.25">
      <c r="A62" s="26" t="s">
        <v>59</v>
      </c>
      <c r="B62" s="27" t="s">
        <v>9</v>
      </c>
      <c r="C62" s="28">
        <v>105.83840077767749</v>
      </c>
      <c r="D62" s="28">
        <v>101.36748668369377</v>
      </c>
      <c r="E62" s="28">
        <v>103.99997860851443</v>
      </c>
      <c r="F62" s="28">
        <v>104.00003232230628</v>
      </c>
      <c r="G62" s="28">
        <v>104.0000254283799</v>
      </c>
    </row>
    <row r="63" spans="1:7" ht="31.5" x14ac:dyDescent="0.25">
      <c r="A63" s="26" t="s">
        <v>60</v>
      </c>
      <c r="B63" s="27" t="s">
        <v>37</v>
      </c>
      <c r="C63" s="8">
        <v>122.87</v>
      </c>
      <c r="D63" s="8">
        <v>123.16</v>
      </c>
      <c r="E63" s="8">
        <v>122.9</v>
      </c>
      <c r="F63" s="8">
        <v>122.99</v>
      </c>
      <c r="G63" s="8">
        <v>123</v>
      </c>
    </row>
    <row r="64" spans="1:7" ht="31.5" x14ac:dyDescent="0.25">
      <c r="A64" s="26" t="s">
        <v>61</v>
      </c>
      <c r="B64" s="27" t="s">
        <v>7</v>
      </c>
      <c r="C64" s="29">
        <v>24102</v>
      </c>
      <c r="D64" s="29">
        <v>26074</v>
      </c>
      <c r="E64" s="29">
        <v>25900</v>
      </c>
      <c r="F64" s="29">
        <v>25800</v>
      </c>
      <c r="G64" s="29">
        <v>25700</v>
      </c>
    </row>
    <row r="65" spans="1:7" ht="15.75" x14ac:dyDescent="0.25">
      <c r="A65" s="59" t="s">
        <v>15</v>
      </c>
      <c r="B65" s="59"/>
      <c r="C65" s="59"/>
      <c r="D65" s="59"/>
      <c r="E65" s="59"/>
      <c r="F65" s="59"/>
      <c r="G65" s="59"/>
    </row>
    <row r="66" spans="1:7" s="22" customFormat="1" ht="15.75" x14ac:dyDescent="0.25">
      <c r="A66" s="20" t="s">
        <v>62</v>
      </c>
      <c r="B66" s="21"/>
      <c r="C66" s="20"/>
      <c r="D66" s="20"/>
      <c r="E66" s="20"/>
      <c r="F66" s="20"/>
      <c r="G66" s="20"/>
    </row>
    <row r="67" spans="1:7" x14ac:dyDescent="0.25">
      <c r="A67" s="59" t="s">
        <v>63</v>
      </c>
      <c r="B67" s="60" t="s">
        <v>37</v>
      </c>
      <c r="C67" s="61">
        <v>22.64</v>
      </c>
      <c r="D67" s="61">
        <v>22.74</v>
      </c>
      <c r="E67" s="61">
        <v>23.19</v>
      </c>
      <c r="F67" s="61">
        <v>23.33</v>
      </c>
      <c r="G67" s="61">
        <v>23.57</v>
      </c>
    </row>
    <row r="68" spans="1:7" ht="37.5" customHeight="1" x14ac:dyDescent="0.25">
      <c r="A68" s="59"/>
      <c r="B68" s="60"/>
      <c r="C68" s="61"/>
      <c r="D68" s="61"/>
      <c r="E68" s="61"/>
      <c r="F68" s="61"/>
      <c r="G68" s="61"/>
    </row>
    <row r="69" spans="1:7" ht="31.5" x14ac:dyDescent="0.25">
      <c r="A69" s="3" t="s">
        <v>64</v>
      </c>
      <c r="B69" s="16" t="s">
        <v>37</v>
      </c>
      <c r="C69" s="6">
        <v>39.479999999999997</v>
      </c>
      <c r="D69" s="6">
        <v>40.700000000000003</v>
      </c>
      <c r="E69" s="6">
        <v>41.4</v>
      </c>
      <c r="F69" s="6">
        <v>41.95</v>
      </c>
      <c r="G69" s="5">
        <v>42.45</v>
      </c>
    </row>
    <row r="70" spans="1:7" ht="47.25" x14ac:dyDescent="0.25">
      <c r="A70" s="3" t="s">
        <v>65</v>
      </c>
      <c r="B70" s="16" t="s">
        <v>56</v>
      </c>
      <c r="C70" s="12">
        <v>91</v>
      </c>
      <c r="D70" s="12">
        <v>90.6</v>
      </c>
      <c r="E70" s="5">
        <v>90.3</v>
      </c>
      <c r="F70" s="5">
        <v>90.1</v>
      </c>
      <c r="G70" s="5">
        <v>90.1</v>
      </c>
    </row>
    <row r="71" spans="1:7" ht="31.5" x14ac:dyDescent="0.25">
      <c r="A71" s="3" t="s">
        <v>66</v>
      </c>
      <c r="B71" s="16" t="s">
        <v>67</v>
      </c>
      <c r="C71" s="6">
        <v>818.5</v>
      </c>
      <c r="D71" s="6">
        <v>811.3</v>
      </c>
      <c r="E71" s="6">
        <v>827.5</v>
      </c>
      <c r="F71" s="6">
        <v>832.6</v>
      </c>
      <c r="G71" s="5">
        <v>841.1</v>
      </c>
    </row>
    <row r="72" spans="1:7" ht="31.5" x14ac:dyDescent="0.25">
      <c r="A72" s="3" t="s">
        <v>68</v>
      </c>
      <c r="B72" s="16" t="s">
        <v>73</v>
      </c>
      <c r="C72" s="4">
        <v>28.534670855031571</v>
      </c>
      <c r="D72" s="4">
        <v>28.594882009135574</v>
      </c>
      <c r="E72" s="4">
        <v>28.653578239089409</v>
      </c>
      <c r="F72" s="4">
        <v>28.702143505768881</v>
      </c>
      <c r="G72" s="5">
        <v>28.740687150187433</v>
      </c>
    </row>
    <row r="73" spans="1:7" ht="31.5" x14ac:dyDescent="0.25">
      <c r="A73" s="3" t="s">
        <v>69</v>
      </c>
      <c r="B73" s="16" t="s">
        <v>73</v>
      </c>
      <c r="C73" s="4">
        <v>7.1336677137578928</v>
      </c>
      <c r="D73" s="4">
        <v>7.1487205022838936</v>
      </c>
      <c r="E73" s="4">
        <v>7.1633945597723523</v>
      </c>
      <c r="F73" s="4">
        <v>7.1755358764422201</v>
      </c>
      <c r="G73" s="5">
        <v>7.1851717875468584</v>
      </c>
    </row>
    <row r="74" spans="1:7" ht="31.5" x14ac:dyDescent="0.25">
      <c r="A74" s="3" t="s">
        <v>70</v>
      </c>
      <c r="B74" s="16" t="s">
        <v>56</v>
      </c>
      <c r="C74" s="6">
        <v>29.118893641934157</v>
      </c>
      <c r="D74" s="6">
        <v>29.180337567512272</v>
      </c>
      <c r="E74" s="6">
        <v>29.240235552174216</v>
      </c>
      <c r="F74" s="6">
        <v>29.289795150822339</v>
      </c>
      <c r="G74" s="5">
        <v>29.329127943133081</v>
      </c>
    </row>
    <row r="75" spans="1:7" ht="15.75" x14ac:dyDescent="0.25">
      <c r="A75" s="59" t="s">
        <v>15</v>
      </c>
      <c r="B75" s="59"/>
      <c r="C75" s="59"/>
      <c r="D75" s="59"/>
      <c r="E75" s="59"/>
      <c r="F75" s="59"/>
      <c r="G75" s="59"/>
    </row>
    <row r="76" spans="1:7" s="22" customFormat="1" ht="47.25" x14ac:dyDescent="0.25">
      <c r="A76" s="20" t="s">
        <v>71</v>
      </c>
      <c r="B76" s="21" t="s">
        <v>72</v>
      </c>
      <c r="C76" s="9">
        <v>4.8</v>
      </c>
      <c r="D76" s="9">
        <v>4.8</v>
      </c>
      <c r="E76" s="9">
        <v>4.8</v>
      </c>
      <c r="F76" s="9">
        <v>4.8</v>
      </c>
      <c r="G76" s="9">
        <v>4.8</v>
      </c>
    </row>
    <row r="77" spans="1:7" ht="15.75" x14ac:dyDescent="0.25">
      <c r="A77" s="3"/>
      <c r="B77" s="16" t="s">
        <v>9</v>
      </c>
      <c r="C77" s="9">
        <v>88.47</v>
      </c>
      <c r="D77" s="9">
        <v>100</v>
      </c>
      <c r="E77" s="9">
        <v>100</v>
      </c>
      <c r="F77" s="9">
        <v>100</v>
      </c>
      <c r="G77" s="9">
        <v>100</v>
      </c>
    </row>
    <row r="78" spans="1:7" ht="15" customHeight="1" x14ac:dyDescent="0.25">
      <c r="A78" s="59" t="s">
        <v>74</v>
      </c>
      <c r="B78" s="59"/>
      <c r="C78" s="59"/>
      <c r="D78" s="59"/>
      <c r="E78" s="59"/>
      <c r="F78" s="59"/>
      <c r="G78" s="59"/>
    </row>
    <row r="79" spans="1:7" ht="1.5" hidden="1" customHeight="1" x14ac:dyDescent="0.25">
      <c r="A79" s="52"/>
      <c r="B79" s="53"/>
      <c r="C79" s="53"/>
      <c r="D79" s="53"/>
      <c r="E79" s="53"/>
      <c r="F79" s="53"/>
      <c r="G79" s="54"/>
    </row>
    <row r="80" spans="1:7" ht="37.5" customHeight="1" x14ac:dyDescent="0.25">
      <c r="A80" s="55"/>
      <c r="B80" s="56"/>
      <c r="C80" s="56"/>
      <c r="D80" s="56"/>
      <c r="E80" s="56"/>
      <c r="F80" s="56"/>
      <c r="G80" s="57"/>
    </row>
  </sheetData>
  <mergeCells count="22">
    <mergeCell ref="G67:G68"/>
    <mergeCell ref="B67:B68"/>
    <mergeCell ref="C67:C68"/>
    <mergeCell ref="D67:D68"/>
    <mergeCell ref="E67:E68"/>
    <mergeCell ref="F67:F68"/>
    <mergeCell ref="A79:G79"/>
    <mergeCell ref="A80:G80"/>
    <mergeCell ref="A1:G1"/>
    <mergeCell ref="A2:G2"/>
    <mergeCell ref="A43:G43"/>
    <mergeCell ref="A51:G51"/>
    <mergeCell ref="A65:G65"/>
    <mergeCell ref="A4:A5"/>
    <mergeCell ref="B4:B5"/>
    <mergeCell ref="E4:G4"/>
    <mergeCell ref="A14:G14"/>
    <mergeCell ref="A29:G29"/>
    <mergeCell ref="A36:G36"/>
    <mergeCell ref="A75:G75"/>
    <mergeCell ref="A78:G78"/>
    <mergeCell ref="A67:A68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Страница &amp;P</oddHeader>
  </headerFooter>
  <rowBreaks count="1" manualBreakCount="1">
    <brk id="22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2018-10-18T10:17:54Z</dcterms:modified>
</cp:coreProperties>
</file>