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9095" windowHeight="7875" activeTab="2"/>
  </bookViews>
  <sheets>
    <sheet name="10 Августа 34" sheetId="1" r:id="rId1"/>
    <sheet name="10 Августа 7" sheetId="2" r:id="rId2"/>
    <sheet name="Ленина 102" sheetId="3" r:id="rId3"/>
  </sheets>
  <calcPr calcId="144525"/>
</workbook>
</file>

<file path=xl/calcChain.xml><?xml version="1.0" encoding="utf-8"?>
<calcChain xmlns="http://schemas.openxmlformats.org/spreadsheetml/2006/main">
  <c r="E19" i="3" l="1"/>
  <c r="E21" i="3"/>
  <c r="E20" i="3"/>
  <c r="E18" i="3"/>
  <c r="E17" i="3"/>
  <c r="E15" i="3"/>
  <c r="F19" i="3" l="1"/>
  <c r="F15" i="3"/>
  <c r="F8" i="3"/>
  <c r="G21" i="3" l="1"/>
  <c r="G20" i="3"/>
  <c r="G19" i="3"/>
  <c r="D19" i="3"/>
  <c r="D14" i="3" s="1"/>
  <c r="D8" i="3" s="1"/>
  <c r="G18" i="3"/>
  <c r="G17" i="3"/>
  <c r="G16" i="3"/>
  <c r="G15" i="3"/>
  <c r="F14" i="3"/>
  <c r="E14" i="3"/>
  <c r="G13" i="3"/>
  <c r="F12" i="3"/>
  <c r="E12" i="3"/>
  <c r="G10" i="3"/>
  <c r="G9" i="3"/>
  <c r="G19" i="2"/>
  <c r="G18" i="2"/>
  <c r="G17" i="2"/>
  <c r="D17" i="2"/>
  <c r="G16" i="2"/>
  <c r="G15" i="2"/>
  <c r="G14" i="2"/>
  <c r="G13" i="2"/>
  <c r="F12" i="2"/>
  <c r="E12" i="2"/>
  <c r="D12" i="2"/>
  <c r="G11" i="2"/>
  <c r="F10" i="2"/>
  <c r="E10" i="2"/>
  <c r="G9" i="2"/>
  <c r="G8" i="2"/>
  <c r="G7" i="2"/>
  <c r="E7" i="2"/>
  <c r="D7" i="2"/>
  <c r="G19" i="1"/>
  <c r="G18" i="1"/>
  <c r="G17" i="1"/>
  <c r="D17" i="1"/>
  <c r="D12" i="1" s="1"/>
  <c r="D7" i="1" s="1"/>
  <c r="G16" i="1"/>
  <c r="G15" i="1"/>
  <c r="G14" i="1"/>
  <c r="G13" i="1"/>
  <c r="F12" i="1"/>
  <c r="E12" i="1"/>
  <c r="G12" i="1" s="1"/>
  <c r="G11" i="1"/>
  <c r="F10" i="1"/>
  <c r="E10" i="1"/>
  <c r="G9" i="1"/>
  <c r="G8" i="1"/>
  <c r="E7" i="1" l="1"/>
  <c r="G7" i="1" s="1"/>
  <c r="G12" i="2"/>
  <c r="G10" i="1"/>
  <c r="G20" i="1" s="1"/>
  <c r="G10" i="2"/>
  <c r="G20" i="2" s="1"/>
  <c r="G14" i="3"/>
  <c r="G12" i="3"/>
  <c r="E8" i="3"/>
  <c r="G8" i="3" s="1"/>
  <c r="G22" i="3" l="1"/>
</calcChain>
</file>

<file path=xl/sharedStrings.xml><?xml version="1.0" encoding="utf-8"?>
<sst xmlns="http://schemas.openxmlformats.org/spreadsheetml/2006/main" count="78" uniqueCount="32">
  <si>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</si>
  <si>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</si>
  <si>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10 Августа, д.34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</si>
  <si>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</si>
  <si>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</si>
  <si>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</si>
  <si>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</si>
  <si>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</si>
  <si>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</si>
  <si>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</si>
  <si>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</si>
  <si>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</si>
  <si>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</si>
  <si>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</si>
  <si>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</si>
  <si>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</si>
  <si>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элементов, общих внутридомовых инженерных коммуникаций (кроме внутридомовых газовых сетей), элементов благоустройства, сбору, вывозу и утилизации ТБО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</si>
  <si>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</si>
  <si>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</si>
  <si>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</si>
  <si>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</si>
  <si>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</si>
  <si>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</si>
  <si>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</si>
  <si>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 xml:space="preserve">                              Адрес МКД г. Иваново, ул. 10 Августа, д.7</t>
  </si>
  <si>
    <t xml:space="preserve">                              Адрес МКД г. Иваново, проспект Ленина, д.102</t>
  </si>
  <si>
    <t>оплачено населением</t>
  </si>
  <si>
    <t>задолженность</t>
  </si>
  <si>
    <t>начислено населению</t>
  </si>
  <si>
    <t>затратты УК</t>
  </si>
  <si>
    <t>Финанасовый результат: задолженность-Итого=-390164,86 рублей</t>
  </si>
  <si>
    <t>Услуги по содержанию и текущему ремонту конструктивных элементов, в т.ч. ремонт парапетов над магазином "Планета спорта",замена стояка ХВС в кв.14,восстановление освещения в МОП, регулировка с.о., сброс снега и наледи с кровли 20.12.18.;27.12.18.;19.12.18.;восстановление водостока у кв.107,остекление в МОП,восстановление перекрытия в кв.7,оштукатуривание откоса фасада и текущий ремонт кровли над кв.153) 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</si>
</sst>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Arial Cyr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3" fillId="0" borderId="0"/>
  </cellStyleXfs>
  <cellXfs count="25">
    <xf numFmtId="0" fontId="0" fillId="0" borderId="0" xfId="0"/>
    <xf numFmtId="0" fontId="7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workbookViewId="0">
      <selection activeCell="H9" sqref="H9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5" t="s">
        <v>1</v>
      </c>
      <c r="B3" s="15"/>
      <c r="C3" s="15"/>
      <c r="D3" s="15"/>
      <c r="E3" s="15"/>
      <c r="F3" s="15"/>
      <c r="G3" s="15"/>
    </row>
    <row r="4" spans="1:7" ht="15.75" customHeight="1" x14ac:dyDescent="0.25">
      <c r="A4" s="16" t="s">
        <v>2</v>
      </c>
      <c r="B4" s="16"/>
      <c r="C4" s="16"/>
      <c r="D4" s="16"/>
      <c r="E4" s="16"/>
      <c r="F4" s="16"/>
      <c r="G4" s="16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x14ac:dyDescent="0.25">
      <c r="A7" s="17" t="s">
        <v>10</v>
      </c>
      <c r="B7" s="17"/>
      <c r="C7" s="4"/>
      <c r="D7" s="4">
        <f>D11+D12</f>
        <v>16256.160000000002</v>
      </c>
      <c r="E7" s="5">
        <f>E11+E12</f>
        <v>0</v>
      </c>
      <c r="F7" s="6"/>
      <c r="G7" s="5">
        <f>E7-F7</f>
        <v>0</v>
      </c>
    </row>
    <row r="8" spans="1:7" x14ac:dyDescent="0.25">
      <c r="A8" s="4" t="s">
        <v>11</v>
      </c>
      <c r="B8" s="4"/>
      <c r="C8" s="4"/>
      <c r="D8" s="4"/>
      <c r="E8" s="4"/>
      <c r="F8" s="4"/>
      <c r="G8" s="4">
        <f t="shared" ref="G8:G9" si="0">D8-F8</f>
        <v>0</v>
      </c>
    </row>
    <row r="9" spans="1:7" x14ac:dyDescent="0.25">
      <c r="A9" s="18" t="s">
        <v>12</v>
      </c>
      <c r="B9" s="18"/>
      <c r="C9" s="4"/>
      <c r="D9" s="4"/>
      <c r="E9" s="4"/>
      <c r="F9" s="4"/>
      <c r="G9" s="4">
        <f t="shared" si="0"/>
        <v>0</v>
      </c>
    </row>
    <row r="10" spans="1:7" x14ac:dyDescent="0.25">
      <c r="A10" s="19" t="s">
        <v>13</v>
      </c>
      <c r="B10" s="20"/>
      <c r="C10" s="4"/>
      <c r="D10" s="4"/>
      <c r="E10" s="5">
        <f>E11</f>
        <v>0</v>
      </c>
      <c r="F10" s="5">
        <f>F11</f>
        <v>0</v>
      </c>
      <c r="G10" s="5">
        <f>E10-F10</f>
        <v>0</v>
      </c>
    </row>
    <row r="11" spans="1:7" x14ac:dyDescent="0.25">
      <c r="A11" s="14" t="s">
        <v>14</v>
      </c>
      <c r="B11" s="14"/>
      <c r="C11" s="4"/>
      <c r="D11" s="4">
        <v>2856.49</v>
      </c>
      <c r="E11" s="4"/>
      <c r="F11" s="8"/>
      <c r="G11" s="4">
        <f>E11-F11</f>
        <v>0</v>
      </c>
    </row>
    <row r="12" spans="1:7" ht="21.75" customHeight="1" x14ac:dyDescent="0.25">
      <c r="A12" s="17" t="s">
        <v>15</v>
      </c>
      <c r="B12" s="17"/>
      <c r="C12" s="4"/>
      <c r="D12" s="4">
        <f>D13+D14+D15+D16+D17+D18+D19</f>
        <v>13399.670000000002</v>
      </c>
      <c r="E12" s="5">
        <f>E13+E14+E15+E16+E17+E18+E19</f>
        <v>0</v>
      </c>
      <c r="F12" s="5">
        <f>F13+F14+F15+F16+F17+F18+F19</f>
        <v>0</v>
      </c>
      <c r="G12" s="5">
        <f>E12-F12</f>
        <v>0</v>
      </c>
    </row>
    <row r="13" spans="1:7" ht="75.75" customHeight="1" x14ac:dyDescent="0.25">
      <c r="A13" s="21" t="s">
        <v>16</v>
      </c>
      <c r="B13" s="22"/>
      <c r="C13" s="4"/>
      <c r="D13" s="4">
        <v>8765.2000000000007</v>
      </c>
      <c r="E13" s="4"/>
      <c r="F13" s="4"/>
      <c r="G13" s="4">
        <f>E13-F13</f>
        <v>0</v>
      </c>
    </row>
    <row r="14" spans="1:7" ht="15.75" customHeight="1" x14ac:dyDescent="0.25">
      <c r="A14" s="21" t="s">
        <v>17</v>
      </c>
      <c r="B14" s="22"/>
      <c r="C14" s="4"/>
      <c r="D14" s="4"/>
      <c r="E14" s="4"/>
      <c r="F14" s="4"/>
      <c r="G14" s="4">
        <f t="shared" ref="G14:G19" si="1">E14-F14</f>
        <v>0</v>
      </c>
    </row>
    <row r="15" spans="1:7" ht="15.75" customHeight="1" x14ac:dyDescent="0.25">
      <c r="A15" s="21" t="s">
        <v>18</v>
      </c>
      <c r="B15" s="22"/>
      <c r="C15" s="4"/>
      <c r="D15" s="4">
        <v>2511.6799999999998</v>
      </c>
      <c r="E15" s="4"/>
      <c r="F15" s="4"/>
      <c r="G15" s="4">
        <f t="shared" si="1"/>
        <v>0</v>
      </c>
    </row>
    <row r="16" spans="1:7" ht="30.75" customHeight="1" x14ac:dyDescent="0.25">
      <c r="A16" s="21" t="s">
        <v>19</v>
      </c>
      <c r="B16" s="22"/>
      <c r="C16" s="4"/>
      <c r="D16" s="4">
        <v>380.75</v>
      </c>
      <c r="E16" s="4"/>
      <c r="F16" s="4"/>
      <c r="G16" s="4">
        <f t="shared" si="1"/>
        <v>0</v>
      </c>
    </row>
    <row r="17" spans="1:7" ht="30.75" customHeight="1" x14ac:dyDescent="0.25">
      <c r="A17" s="21" t="s">
        <v>20</v>
      </c>
      <c r="B17" s="22"/>
      <c r="C17" s="4"/>
      <c r="D17" s="4">
        <f>622.49+40.36+341.89+63.61</f>
        <v>1068.3499999999999</v>
      </c>
      <c r="E17" s="4"/>
      <c r="F17" s="4"/>
      <c r="G17" s="4">
        <f t="shared" si="1"/>
        <v>0</v>
      </c>
    </row>
    <row r="18" spans="1:7" ht="15" customHeight="1" x14ac:dyDescent="0.25">
      <c r="A18" s="21" t="s">
        <v>21</v>
      </c>
      <c r="B18" s="22"/>
      <c r="C18" s="4"/>
      <c r="D18" s="4">
        <v>629.75</v>
      </c>
      <c r="E18" s="4"/>
      <c r="F18" s="4"/>
      <c r="G18" s="4">
        <f t="shared" si="1"/>
        <v>0</v>
      </c>
    </row>
    <row r="19" spans="1:7" ht="40.5" customHeight="1" x14ac:dyDescent="0.25">
      <c r="A19" s="21" t="s">
        <v>22</v>
      </c>
      <c r="B19" s="22"/>
      <c r="C19" s="4"/>
      <c r="D19" s="4">
        <v>43.94</v>
      </c>
      <c r="E19" s="4"/>
      <c r="F19" s="4"/>
      <c r="G19" s="4">
        <f t="shared" si="1"/>
        <v>0</v>
      </c>
    </row>
    <row r="20" spans="1:7" x14ac:dyDescent="0.25">
      <c r="A20" s="5" t="s">
        <v>23</v>
      </c>
      <c r="B20" s="4"/>
      <c r="C20" s="4"/>
      <c r="D20" s="4"/>
      <c r="E20" s="4"/>
      <c r="F20" s="4"/>
      <c r="G20" s="5">
        <f>G10+G12</f>
        <v>0</v>
      </c>
    </row>
  </sheetData>
  <mergeCells count="14">
    <mergeCell ref="A18:B18"/>
    <mergeCell ref="A19:B19"/>
    <mergeCell ref="A12:B12"/>
    <mergeCell ref="A13:B13"/>
    <mergeCell ref="A14:B14"/>
    <mergeCell ref="A15:B15"/>
    <mergeCell ref="A16:B16"/>
    <mergeCell ref="A17:B17"/>
    <mergeCell ref="A11:B11"/>
    <mergeCell ref="A3:G3"/>
    <mergeCell ref="A4:G4"/>
    <mergeCell ref="A7:B7"/>
    <mergeCell ref="A9:B9"/>
    <mergeCell ref="A10:B10"/>
  </mergeCells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opLeftCell="A7" workbookViewId="0">
      <selection activeCell="E13" sqref="E1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5" t="s">
        <v>1</v>
      </c>
      <c r="B3" s="15"/>
      <c r="C3" s="15"/>
      <c r="D3" s="15"/>
      <c r="E3" s="15"/>
      <c r="F3" s="15"/>
      <c r="G3" s="15"/>
    </row>
    <row r="4" spans="1:7" ht="15.75" customHeight="1" x14ac:dyDescent="0.25">
      <c r="A4" s="16" t="s">
        <v>24</v>
      </c>
      <c r="B4" s="16"/>
      <c r="C4" s="16"/>
      <c r="D4" s="16"/>
      <c r="E4" s="16"/>
      <c r="F4" s="16"/>
      <c r="G4" s="16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x14ac:dyDescent="0.25">
      <c r="A7" s="17" t="s">
        <v>10</v>
      </c>
      <c r="B7" s="17"/>
      <c r="C7" s="7"/>
      <c r="D7" s="7">
        <f>D11+D12</f>
        <v>16256.160000000002</v>
      </c>
      <c r="E7" s="5">
        <f>E11+E12</f>
        <v>0</v>
      </c>
      <c r="F7" s="6"/>
      <c r="G7" s="5">
        <f>E7-F7</f>
        <v>0</v>
      </c>
    </row>
    <row r="8" spans="1:7" x14ac:dyDescent="0.25">
      <c r="A8" s="7" t="s">
        <v>11</v>
      </c>
      <c r="B8" s="7"/>
      <c r="C8" s="7"/>
      <c r="D8" s="7"/>
      <c r="E8" s="7"/>
      <c r="F8" s="7"/>
      <c r="G8" s="7">
        <f t="shared" ref="G8:G9" si="0">D8-F8</f>
        <v>0</v>
      </c>
    </row>
    <row r="9" spans="1:7" x14ac:dyDescent="0.25">
      <c r="A9" s="18" t="s">
        <v>12</v>
      </c>
      <c r="B9" s="18"/>
      <c r="C9" s="7"/>
      <c r="D9" s="7"/>
      <c r="E9" s="7"/>
      <c r="F9" s="7"/>
      <c r="G9" s="7">
        <f t="shared" si="0"/>
        <v>0</v>
      </c>
    </row>
    <row r="10" spans="1:7" x14ac:dyDescent="0.25">
      <c r="A10" s="19" t="s">
        <v>13</v>
      </c>
      <c r="B10" s="20"/>
      <c r="C10" s="7"/>
      <c r="D10" s="7"/>
      <c r="E10" s="5">
        <f>E11</f>
        <v>0</v>
      </c>
      <c r="F10" s="5">
        <f>F11</f>
        <v>0</v>
      </c>
      <c r="G10" s="5">
        <f>E10-F10</f>
        <v>0</v>
      </c>
    </row>
    <row r="11" spans="1:7" x14ac:dyDescent="0.25">
      <c r="A11" s="14" t="s">
        <v>14</v>
      </c>
      <c r="B11" s="14"/>
      <c r="C11" s="7"/>
      <c r="D11" s="7">
        <v>2856.49</v>
      </c>
      <c r="E11" s="7"/>
      <c r="F11" s="8"/>
      <c r="G11" s="7">
        <f>E11-F11</f>
        <v>0</v>
      </c>
    </row>
    <row r="12" spans="1:7" ht="21.75" customHeight="1" x14ac:dyDescent="0.25">
      <c r="A12" s="17" t="s">
        <v>15</v>
      </c>
      <c r="B12" s="17"/>
      <c r="C12" s="7"/>
      <c r="D12" s="7">
        <f>D13+D14+D15+D16+D17+D18+D19</f>
        <v>13399.670000000002</v>
      </c>
      <c r="E12" s="5">
        <f>E13+E14+E15+E16+E17+E18+E19</f>
        <v>0</v>
      </c>
      <c r="F12" s="5">
        <f>F13+F14+F15+F16+F17+F18+F19</f>
        <v>0</v>
      </c>
      <c r="G12" s="5">
        <f>E12-F12</f>
        <v>0</v>
      </c>
    </row>
    <row r="13" spans="1:7" ht="75.75" customHeight="1" x14ac:dyDescent="0.25">
      <c r="A13" s="21" t="s">
        <v>16</v>
      </c>
      <c r="B13" s="22"/>
      <c r="C13" s="7"/>
      <c r="D13" s="7">
        <v>8765.2000000000007</v>
      </c>
      <c r="E13" s="7"/>
      <c r="F13" s="7"/>
      <c r="G13" s="7">
        <f>E13-F13</f>
        <v>0</v>
      </c>
    </row>
    <row r="14" spans="1:7" ht="15.75" customHeight="1" x14ac:dyDescent="0.25">
      <c r="A14" s="21" t="s">
        <v>17</v>
      </c>
      <c r="B14" s="22"/>
      <c r="C14" s="7"/>
      <c r="D14" s="7"/>
      <c r="E14" s="7"/>
      <c r="F14" s="7"/>
      <c r="G14" s="7">
        <f t="shared" ref="G14:G19" si="1">E14-F14</f>
        <v>0</v>
      </c>
    </row>
    <row r="15" spans="1:7" ht="15.75" customHeight="1" x14ac:dyDescent="0.25">
      <c r="A15" s="21" t="s">
        <v>18</v>
      </c>
      <c r="B15" s="22"/>
      <c r="C15" s="7"/>
      <c r="D15" s="7">
        <v>2511.6799999999998</v>
      </c>
      <c r="E15" s="7"/>
      <c r="F15" s="7"/>
      <c r="G15" s="7">
        <f t="shared" si="1"/>
        <v>0</v>
      </c>
    </row>
    <row r="16" spans="1:7" ht="30.75" customHeight="1" x14ac:dyDescent="0.25">
      <c r="A16" s="21" t="s">
        <v>19</v>
      </c>
      <c r="B16" s="22"/>
      <c r="C16" s="7"/>
      <c r="D16" s="7">
        <v>380.75</v>
      </c>
      <c r="E16" s="7"/>
      <c r="F16" s="7"/>
      <c r="G16" s="7">
        <f t="shared" si="1"/>
        <v>0</v>
      </c>
    </row>
    <row r="17" spans="1:7" ht="30.75" customHeight="1" x14ac:dyDescent="0.25">
      <c r="A17" s="21" t="s">
        <v>20</v>
      </c>
      <c r="B17" s="22"/>
      <c r="C17" s="7"/>
      <c r="D17" s="7">
        <f>622.49+40.36+341.89+63.61</f>
        <v>1068.3499999999999</v>
      </c>
      <c r="E17" s="7"/>
      <c r="F17" s="7"/>
      <c r="G17" s="7">
        <f t="shared" si="1"/>
        <v>0</v>
      </c>
    </row>
    <row r="18" spans="1:7" ht="15" customHeight="1" x14ac:dyDescent="0.25">
      <c r="A18" s="21" t="s">
        <v>21</v>
      </c>
      <c r="B18" s="22"/>
      <c r="C18" s="7"/>
      <c r="D18" s="7">
        <v>629.75</v>
      </c>
      <c r="E18" s="7"/>
      <c r="F18" s="7"/>
      <c r="G18" s="7">
        <f t="shared" si="1"/>
        <v>0</v>
      </c>
    </row>
    <row r="19" spans="1:7" ht="40.5" customHeight="1" x14ac:dyDescent="0.25">
      <c r="A19" s="21" t="s">
        <v>22</v>
      </c>
      <c r="B19" s="22"/>
      <c r="C19" s="7"/>
      <c r="D19" s="7">
        <v>43.94</v>
      </c>
      <c r="E19" s="7"/>
      <c r="F19" s="7"/>
      <c r="G19" s="7">
        <f t="shared" si="1"/>
        <v>0</v>
      </c>
    </row>
    <row r="20" spans="1:7" x14ac:dyDescent="0.25">
      <c r="A20" s="5" t="s">
        <v>23</v>
      </c>
      <c r="B20" s="7"/>
      <c r="C20" s="7"/>
      <c r="D20" s="7"/>
      <c r="E20" s="7"/>
      <c r="F20" s="7"/>
      <c r="G20" s="5">
        <f>G10+G12</f>
        <v>0</v>
      </c>
    </row>
  </sheetData>
  <mergeCells count="14">
    <mergeCell ref="A11:B11"/>
    <mergeCell ref="A3:G3"/>
    <mergeCell ref="A4:G4"/>
    <mergeCell ref="A7:B7"/>
    <mergeCell ref="A9:B9"/>
    <mergeCell ref="A10:B10"/>
    <mergeCell ref="A18:B18"/>
    <mergeCell ref="A19:B19"/>
    <mergeCell ref="A12:B12"/>
    <mergeCell ref="A13:B13"/>
    <mergeCell ref="A14:B14"/>
    <mergeCell ref="A15:B15"/>
    <mergeCell ref="A16:B16"/>
    <mergeCell ref="A17:B17"/>
  </mergeCells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topLeftCell="A7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  <col min="8" max="8" width="10.85546875" customWidth="1"/>
  </cols>
  <sheetData>
    <row r="1" spans="1:7" x14ac:dyDescent="0.25">
      <c r="A1" t="s">
        <v>0</v>
      </c>
    </row>
    <row r="3" spans="1:7" ht="15.75" customHeight="1" x14ac:dyDescent="0.25">
      <c r="A3" s="15" t="s">
        <v>1</v>
      </c>
      <c r="B3" s="15"/>
      <c r="C3" s="15"/>
      <c r="D3" s="15"/>
      <c r="E3" s="15"/>
      <c r="F3" s="15"/>
      <c r="G3" s="15"/>
    </row>
    <row r="4" spans="1:7" ht="15.75" customHeight="1" x14ac:dyDescent="0.25">
      <c r="A4" s="16" t="s">
        <v>25</v>
      </c>
      <c r="B4" s="16"/>
      <c r="C4" s="16"/>
      <c r="D4" s="16"/>
      <c r="E4" s="16"/>
      <c r="F4" s="16"/>
      <c r="G4" s="16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28</v>
      </c>
      <c r="F7" s="3" t="s">
        <v>26</v>
      </c>
      <c r="G7" s="3" t="s">
        <v>27</v>
      </c>
    </row>
    <row r="8" spans="1:7" x14ac:dyDescent="0.25">
      <c r="A8" s="17" t="s">
        <v>10</v>
      </c>
      <c r="B8" s="17"/>
      <c r="C8" s="7"/>
      <c r="D8" s="7">
        <f>D13+D14</f>
        <v>16256.160000000002</v>
      </c>
      <c r="E8" s="5">
        <f>E13+E14</f>
        <v>645871.56000000006</v>
      </c>
      <c r="F8" s="6">
        <f>148700.55+22781.26</f>
        <v>171481.81</v>
      </c>
      <c r="G8" s="5">
        <f>E8-F8</f>
        <v>474389.75000000006</v>
      </c>
    </row>
    <row r="9" spans="1:7" x14ac:dyDescent="0.25">
      <c r="A9" s="7" t="s">
        <v>11</v>
      </c>
      <c r="B9" s="7"/>
      <c r="C9" s="7"/>
      <c r="D9" s="7"/>
      <c r="E9" s="7"/>
      <c r="F9" s="7"/>
      <c r="G9" s="7">
        <f t="shared" ref="G9:G10" si="0">D9-F9</f>
        <v>0</v>
      </c>
    </row>
    <row r="10" spans="1:7" x14ac:dyDescent="0.25">
      <c r="A10" s="18" t="s">
        <v>12</v>
      </c>
      <c r="B10" s="18"/>
      <c r="C10" s="7"/>
      <c r="D10" s="7"/>
      <c r="E10" s="7"/>
      <c r="F10" s="7"/>
      <c r="G10" s="7">
        <f t="shared" si="0"/>
        <v>0</v>
      </c>
    </row>
    <row r="11" spans="1:7" ht="30" x14ac:dyDescent="0.25">
      <c r="A11" s="12"/>
      <c r="B11" s="13"/>
      <c r="C11" s="9"/>
      <c r="D11" s="9"/>
      <c r="E11" s="9" t="s">
        <v>28</v>
      </c>
      <c r="F11" s="9" t="s">
        <v>29</v>
      </c>
      <c r="G11" s="9"/>
    </row>
    <row r="12" spans="1:7" x14ac:dyDescent="0.25">
      <c r="A12" s="19" t="s">
        <v>13</v>
      </c>
      <c r="B12" s="20"/>
      <c r="C12" s="7"/>
      <c r="D12" s="7"/>
      <c r="E12" s="5">
        <f>E13</f>
        <v>88443.88</v>
      </c>
      <c r="F12" s="5">
        <f>F13</f>
        <v>89049.66</v>
      </c>
      <c r="G12" s="5">
        <f>E12-F12</f>
        <v>-605.77999999999884</v>
      </c>
    </row>
    <row r="13" spans="1:7" x14ac:dyDescent="0.25">
      <c r="A13" s="14" t="s">
        <v>14</v>
      </c>
      <c r="B13" s="14"/>
      <c r="C13" s="7"/>
      <c r="D13" s="7">
        <v>2856.49</v>
      </c>
      <c r="E13" s="7">
        <v>88443.88</v>
      </c>
      <c r="F13" s="10">
        <v>89049.66</v>
      </c>
      <c r="G13" s="7">
        <f>E13-F13</f>
        <v>-605.77999999999884</v>
      </c>
    </row>
    <row r="14" spans="1:7" ht="21.75" customHeight="1" x14ac:dyDescent="0.25">
      <c r="A14" s="17" t="s">
        <v>15</v>
      </c>
      <c r="B14" s="17"/>
      <c r="C14" s="7"/>
      <c r="D14" s="7">
        <f>D15+D16+D17+D18+D19+D20+D21</f>
        <v>13399.670000000002</v>
      </c>
      <c r="E14" s="5">
        <f>E15+E16+E17+E18+E19+E20+E21</f>
        <v>557427.68000000005</v>
      </c>
      <c r="F14" s="5">
        <f>F15+F16+F17+F18+F19+F20+F21</f>
        <v>472597.01</v>
      </c>
      <c r="G14" s="5">
        <f>E14-F14</f>
        <v>84830.670000000042</v>
      </c>
    </row>
    <row r="15" spans="1:7" ht="179.25" customHeight="1" x14ac:dyDescent="0.25">
      <c r="A15" s="23" t="s">
        <v>31</v>
      </c>
      <c r="B15" s="24"/>
      <c r="C15" s="7"/>
      <c r="D15" s="7">
        <v>8765.2000000000007</v>
      </c>
      <c r="E15" s="7">
        <f>258864.88+99608.44+6365.64</f>
        <v>364838.96</v>
      </c>
      <c r="F15" s="7">
        <f>9981.54+7680+260330.72+68522.9</f>
        <v>346515.16000000003</v>
      </c>
      <c r="G15" s="7">
        <f>E15-F15</f>
        <v>18323.799999999988</v>
      </c>
    </row>
    <row r="16" spans="1:7" ht="15.75" customHeight="1" x14ac:dyDescent="0.25">
      <c r="A16" s="21" t="s">
        <v>17</v>
      </c>
      <c r="B16" s="22"/>
      <c r="C16" s="7"/>
      <c r="D16" s="7"/>
      <c r="E16" s="7"/>
      <c r="F16" s="7"/>
      <c r="G16" s="7">
        <f t="shared" ref="G16:G21" si="1">E16-F16</f>
        <v>0</v>
      </c>
    </row>
    <row r="17" spans="1:7" ht="15.75" customHeight="1" x14ac:dyDescent="0.25">
      <c r="A17" s="21" t="s">
        <v>18</v>
      </c>
      <c r="B17" s="22"/>
      <c r="C17" s="7"/>
      <c r="D17" s="7">
        <v>2511.6799999999998</v>
      </c>
      <c r="E17" s="7">
        <f>74177.82+25605.81+1824.08</f>
        <v>101607.71</v>
      </c>
      <c r="F17" s="7">
        <v>103588.68</v>
      </c>
      <c r="G17" s="7">
        <f t="shared" si="1"/>
        <v>-1980.9699999999866</v>
      </c>
    </row>
    <row r="18" spans="1:7" ht="30.75" customHeight="1" x14ac:dyDescent="0.25">
      <c r="A18" s="21" t="s">
        <v>19</v>
      </c>
      <c r="B18" s="22"/>
      <c r="C18" s="7"/>
      <c r="D18" s="7">
        <v>380.75</v>
      </c>
      <c r="E18" s="7">
        <f>11245.45+3881.95+276.53</f>
        <v>15403.930000000002</v>
      </c>
      <c r="F18" s="7"/>
      <c r="G18" s="7">
        <f t="shared" si="1"/>
        <v>15403.930000000002</v>
      </c>
    </row>
    <row r="19" spans="1:7" ht="30.75" customHeight="1" x14ac:dyDescent="0.25">
      <c r="A19" s="21" t="s">
        <v>20</v>
      </c>
      <c r="B19" s="22"/>
      <c r="C19" s="7"/>
      <c r="D19" s="7">
        <f>622.49+40.36+341.89+63.61</f>
        <v>1068.3499999999999</v>
      </c>
      <c r="E19" s="7">
        <f>26036.58+1551.52+1222.57+447.92+522.6+17244.75+1297.59</f>
        <v>48323.53</v>
      </c>
      <c r="F19" s="7">
        <f>532.1+8337.83+13623.24</f>
        <v>22493.17</v>
      </c>
      <c r="G19" s="7">
        <f t="shared" si="1"/>
        <v>25830.36</v>
      </c>
    </row>
    <row r="20" spans="1:7" ht="15" customHeight="1" x14ac:dyDescent="0.25">
      <c r="A20" s="21" t="s">
        <v>21</v>
      </c>
      <c r="B20" s="22"/>
      <c r="C20" s="7"/>
      <c r="D20" s="7">
        <v>629.75</v>
      </c>
      <c r="E20" s="7">
        <f>18598.57+6420.13+457.35</f>
        <v>25476.05</v>
      </c>
      <c r="F20" s="7"/>
      <c r="G20" s="7">
        <f t="shared" si="1"/>
        <v>25476.05</v>
      </c>
    </row>
    <row r="21" spans="1:7" ht="40.5" customHeight="1" x14ac:dyDescent="0.25">
      <c r="A21" s="21" t="s">
        <v>22</v>
      </c>
      <c r="B21" s="22"/>
      <c r="C21" s="7"/>
      <c r="D21" s="7">
        <v>43.94</v>
      </c>
      <c r="E21" s="7">
        <f>1297.67+447.92+31.91</f>
        <v>1777.5000000000002</v>
      </c>
      <c r="F21" s="7"/>
      <c r="G21" s="7">
        <f t="shared" si="1"/>
        <v>1777.5000000000002</v>
      </c>
    </row>
    <row r="22" spans="1:7" x14ac:dyDescent="0.25">
      <c r="A22" s="5" t="s">
        <v>23</v>
      </c>
      <c r="B22" s="7"/>
      <c r="C22" s="7"/>
      <c r="D22" s="7"/>
      <c r="E22" s="7"/>
      <c r="F22" s="7"/>
      <c r="G22" s="11">
        <f>G12+G14</f>
        <v>84224.890000000043</v>
      </c>
    </row>
    <row r="23" spans="1:7" x14ac:dyDescent="0.25">
      <c r="A23" t="s">
        <v>30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10 Августа 34</vt:lpstr>
      <vt:lpstr>10 Августа 7</vt:lpstr>
      <vt:lpstr>Ленина 102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Gornushkina.AA</dc:creator>
  <cp:lastModifiedBy>Директор</cp:lastModifiedBy>
  <cp:lastPrinted>2019-03-21T09:38:10Z</cp:lastPrinted>
  <dcterms:created xsi:type="dcterms:W3CDTF">2019-03-19T08:41:23Z</dcterms:created>
  <dcterms:modified xsi:type="dcterms:W3CDTF">2019-03-21T09:38:14Z</dcterms:modified>
</cp:coreProperties>
</file>