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3395" windowHeight="7485" activeTab="1"/>
  </bookViews>
  <sheets>
    <sheet name="ОКДП" sheetId="6" r:id="rId1"/>
    <sheet name="Лист5" sheetId="5" r:id="rId2"/>
  </sheets>
  <calcPr calcId="145621" refMode="R1C1"/>
</workbook>
</file>

<file path=xl/calcChain.xml><?xml version="1.0" encoding="utf-8"?>
<calcChain xmlns="http://schemas.openxmlformats.org/spreadsheetml/2006/main">
  <c r="I8" i="5" l="1"/>
  <c r="I14" i="5" s="1"/>
  <c r="J14" i="6"/>
  <c r="J11" i="6"/>
  <c r="J24" i="6"/>
  <c r="J25" i="6" s="1"/>
  <c r="J22" i="6"/>
  <c r="J23" i="6" s="1"/>
  <c r="J20" i="6"/>
  <c r="J21" i="6" s="1"/>
  <c r="J13" i="6"/>
  <c r="J18" i="6"/>
  <c r="J19" i="6" s="1"/>
  <c r="J16" i="6"/>
  <c r="J15" i="6"/>
  <c r="J17" i="6" s="1"/>
  <c r="J12" i="6"/>
  <c r="J10" i="6"/>
  <c r="J8" i="6"/>
  <c r="J7" i="6"/>
  <c r="J9" i="6" s="1"/>
  <c r="J27" i="6" s="1"/>
  <c r="I13" i="5"/>
  <c r="I12" i="5"/>
  <c r="I9" i="5"/>
  <c r="I11" i="5"/>
</calcChain>
</file>

<file path=xl/sharedStrings.xml><?xml version="1.0" encoding="utf-8"?>
<sst xmlns="http://schemas.openxmlformats.org/spreadsheetml/2006/main" count="59" uniqueCount="37">
  <si>
    <t>Наименование организации</t>
  </si>
  <si>
    <t>Главный врач ______________________ А.Н. Чикин</t>
  </si>
  <si>
    <t>Средняя цена</t>
  </si>
  <si>
    <t>Итого</t>
  </si>
  <si>
    <t>Кол-во</t>
  </si>
  <si>
    <t>Ед. изм.</t>
  </si>
  <si>
    <t>п/п</t>
  </si>
  <si>
    <t xml:space="preserve">ООО «Аптека Центральная»     153013, г.Иваново, ул.Кавалерийская, д.44   Тел/факс (4932) 33-05-42
</t>
  </si>
  <si>
    <t>фл</t>
  </si>
  <si>
    <t>Приложение № 2 к извещению запроса о проведении котировок</t>
  </si>
  <si>
    <t>ООО "Волжская мануфактура" 153006  г. Иваново ул. 4 Меланжевая д. 1   Тел/факс 8(4932) 33-11-12</t>
  </si>
  <si>
    <t xml:space="preserve">ЗАО Фирмы ЦВ «Протек»           115201, г.Москва, Каширское ш, д.22, к.4   Филиал Протек-8 г. Иваново ул. Шевченко д. 14/30     Тел/факс 8(4932) 93-98-99
</t>
  </si>
  <si>
    <t>МНН: Цефтриаксон:                      ОКДП  2423450</t>
  </si>
  <si>
    <t>МНН: Цефазолин:                       ОКДП   2423450</t>
  </si>
  <si>
    <t>МНН: Эритромицин:                    ОКДП  2423470</t>
  </si>
  <si>
    <t>МНН: Бензилпенициллин:                            ОКДП  2423410</t>
  </si>
  <si>
    <t>МНН: Гентамицин:                   ОКДП  2423475</t>
  </si>
  <si>
    <t>МНН: Линкомицин:                          ОКДП  2423475</t>
  </si>
  <si>
    <t>МНН: Ципрофлоксацин:                       ОКДП   2423310</t>
  </si>
  <si>
    <t>МНН: Ампициллин:                           ОКДП  2423410</t>
  </si>
  <si>
    <t>МНН:Метронидазол:                    ОКДП  2423320</t>
  </si>
  <si>
    <t xml:space="preserve">МНН: Цефепим:                        ОКДП  2423430    </t>
  </si>
  <si>
    <t>МНН: Ко-тримоксазол:                         ОКДП   2423140</t>
  </si>
  <si>
    <t>Интернет</t>
  </si>
  <si>
    <t>уп</t>
  </si>
  <si>
    <t>Обоснование максимальной  цены гражданско- правового  договора</t>
  </si>
  <si>
    <t xml:space="preserve">Раствор натрия хлорида 0,9% по 400 мл  </t>
  </si>
  <si>
    <t xml:space="preserve">Раствор натрия хлорида 0,9% по 200 мл </t>
  </si>
  <si>
    <t xml:space="preserve">Декстроза   по 200 мл    </t>
  </si>
  <si>
    <t xml:space="preserve">Декстроза  по 400 мл    </t>
  </si>
  <si>
    <t>Приложение № 1 к извещению запроса о проведении котировок</t>
  </si>
  <si>
    <t>ОКДП 2423170</t>
  </si>
  <si>
    <t>ОКДП 2423655</t>
  </si>
  <si>
    <t xml:space="preserve">ООО "Солекс" 153040 г. Иваново ул. 30-й Микрорайон д. 10 тел. 93-94-16  к/п от 31.05.2012 </t>
  </si>
  <si>
    <t>ООО "Волжская мануфактура" 153006  г. Иваново ул. 4 Меланжевая д. 1   Тел/факс 8(4932) 33-11-12 (к/п б/н от 31.05.2012)</t>
  </si>
  <si>
    <t xml:space="preserve">ООО «Аптека Центральная»     153013, г.Иваново, ул.Кавалерийская, д.44   Тел/факс (4932) 33-05-42
(к/п б/нот 31.05.2012 г.)
</t>
  </si>
  <si>
    <t xml:space="preserve">Натрия хлорида раствор сложный (калия хлорид+кальция хлорид+натрия хлорид)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</si>
</sst>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2" fontId="1" fillId="0" borderId="0" xfId="0" applyNumberFormat="1" applyFont="1"/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/>
    <xf numFmtId="0" fontId="5" fillId="0" borderId="0" xfId="0" applyFont="1"/>
    <xf numFmtId="0" fontId="2" fillId="0" borderId="0" xfId="0" applyFont="1"/>
    <xf numFmtId="2" fontId="2" fillId="0" borderId="0" xfId="0" applyNumberFormat="1" applyFont="1"/>
    <xf numFmtId="2" fontId="2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2" fontId="5" fillId="0" borderId="0" xfId="0" applyNumberFormat="1" applyFont="1"/>
    <xf numFmtId="0" fontId="5" fillId="0" borderId="0" xfId="0" applyFont="1" applyAlignment="1">
      <alignment horizontal="right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workbookViewId="0">
      <selection activeCell="O6" sqref="O6"/>
    </sheetView>
  </sheetViews>
  <sheetFormatPr defaultRowHeight="15" x14ac:dyDescent="0.25"/>
  <cols>
    <col min="1" max="1" width="3.7109375" style="1" customWidth="1"/>
    <col min="2" max="2" width="17.5703125" style="1" customWidth="1"/>
    <col min="3" max="3" width="13.42578125" style="1" customWidth="1"/>
    <col min="4" max="4" width="14" style="1" customWidth="1"/>
    <col min="5" max="5" width="13.140625" style="1" customWidth="1"/>
    <col min="6" max="6" width="8.28515625" style="1" customWidth="1"/>
    <col min="7" max="7" width="5.28515625" style="1" customWidth="1"/>
    <col min="8" max="8" width="6.5703125" style="1" customWidth="1"/>
    <col min="9" max="9" width="7.5703125" style="1" customWidth="1"/>
    <col min="10" max="10" width="10.140625" style="3" customWidth="1"/>
    <col min="11" max="16384" width="9.140625" style="1"/>
  </cols>
  <sheetData>
    <row r="1" spans="1:15" ht="27.75" customHeight="1" x14ac:dyDescent="0.25">
      <c r="A1" s="59" t="s">
        <v>9</v>
      </c>
      <c r="B1" s="59"/>
      <c r="C1" s="59"/>
      <c r="D1" s="59"/>
      <c r="E1" s="59"/>
      <c r="F1" s="59"/>
      <c r="G1" s="59"/>
      <c r="H1" s="59"/>
      <c r="I1" s="59"/>
      <c r="J1" s="59"/>
    </row>
    <row r="3" spans="1:15" ht="15" customHeight="1" x14ac:dyDescent="0.3">
      <c r="A3" s="60" t="s">
        <v>25</v>
      </c>
      <c r="B3" s="60"/>
      <c r="C3" s="60"/>
      <c r="D3" s="60"/>
      <c r="E3" s="60"/>
      <c r="F3" s="60"/>
      <c r="G3" s="60"/>
      <c r="H3" s="60"/>
      <c r="I3" s="60"/>
      <c r="J3" s="60"/>
    </row>
    <row r="4" spans="1:15" ht="15" customHeight="1" x14ac:dyDescent="0.25">
      <c r="B4" s="9"/>
      <c r="C4" s="9"/>
      <c r="D4" s="9"/>
      <c r="E4" s="9"/>
      <c r="F4" s="9"/>
      <c r="G4" s="9"/>
      <c r="H4" s="9"/>
      <c r="I4" s="9"/>
      <c r="J4" s="9"/>
    </row>
    <row r="6" spans="1:15" s="5" customFormat="1" ht="154.5" customHeight="1" x14ac:dyDescent="0.25">
      <c r="A6" s="28" t="s">
        <v>6</v>
      </c>
      <c r="B6" s="29" t="s">
        <v>0</v>
      </c>
      <c r="C6" s="29" t="s">
        <v>7</v>
      </c>
      <c r="D6" s="29" t="s">
        <v>10</v>
      </c>
      <c r="E6" s="29" t="s">
        <v>11</v>
      </c>
      <c r="F6" s="29" t="s">
        <v>23</v>
      </c>
      <c r="G6" s="29" t="s">
        <v>5</v>
      </c>
      <c r="H6" s="29" t="s">
        <v>4</v>
      </c>
      <c r="I6" s="29" t="s">
        <v>2</v>
      </c>
      <c r="J6" s="30" t="s">
        <v>3</v>
      </c>
      <c r="L6" s="6"/>
      <c r="M6" s="6"/>
      <c r="N6" s="6"/>
      <c r="O6" s="6"/>
    </row>
    <row r="7" spans="1:15" s="2" customFormat="1" ht="40.5" customHeight="1" x14ac:dyDescent="0.25">
      <c r="A7" s="31">
        <v>1</v>
      </c>
      <c r="B7" s="18" t="s">
        <v>12</v>
      </c>
      <c r="C7" s="33">
        <v>19.04</v>
      </c>
      <c r="D7" s="33">
        <v>19.079999999999998</v>
      </c>
      <c r="E7" s="33">
        <v>12.95</v>
      </c>
      <c r="F7" s="11"/>
      <c r="G7" s="34" t="s">
        <v>8</v>
      </c>
      <c r="H7" s="33">
        <v>4200</v>
      </c>
      <c r="I7" s="35">
        <v>17.02</v>
      </c>
      <c r="J7" s="36">
        <f>I7*H7</f>
        <v>71484</v>
      </c>
      <c r="L7" s="7"/>
      <c r="M7" s="7"/>
      <c r="N7" s="8"/>
      <c r="O7" s="4"/>
    </row>
    <row r="8" spans="1:15" s="2" customFormat="1" ht="33.75" customHeight="1" x14ac:dyDescent="0.25">
      <c r="A8" s="31">
        <v>2</v>
      </c>
      <c r="B8" s="18" t="s">
        <v>13</v>
      </c>
      <c r="C8" s="33">
        <v>14.93</v>
      </c>
      <c r="D8" s="33">
        <v>14.07</v>
      </c>
      <c r="E8" s="33">
        <v>10.43</v>
      </c>
      <c r="F8" s="11"/>
      <c r="G8" s="34" t="s">
        <v>8</v>
      </c>
      <c r="H8" s="33">
        <v>11500</v>
      </c>
      <c r="I8" s="35">
        <v>13.14</v>
      </c>
      <c r="J8" s="36">
        <f t="shared" ref="J8:J24" si="0">I8*H8</f>
        <v>151110</v>
      </c>
      <c r="L8" s="7"/>
      <c r="M8" s="7"/>
      <c r="N8" s="8"/>
      <c r="O8" s="4"/>
    </row>
    <row r="9" spans="1:15" s="2" customFormat="1" ht="15.75" customHeight="1" x14ac:dyDescent="0.25">
      <c r="A9" s="40"/>
      <c r="B9" s="41"/>
      <c r="C9" s="42"/>
      <c r="D9" s="42"/>
      <c r="E9" s="42"/>
      <c r="F9" s="43"/>
      <c r="G9" s="21"/>
      <c r="H9" s="42"/>
      <c r="I9" s="44"/>
      <c r="J9" s="39">
        <f>SUM(J7:J8)</f>
        <v>222594</v>
      </c>
      <c r="L9" s="7"/>
      <c r="M9" s="7"/>
      <c r="N9" s="8"/>
      <c r="O9" s="4"/>
    </row>
    <row r="10" spans="1:15" s="2" customFormat="1" ht="43.5" customHeight="1" x14ac:dyDescent="0.25">
      <c r="A10" s="31">
        <v>3</v>
      </c>
      <c r="B10" s="32" t="s">
        <v>14</v>
      </c>
      <c r="C10" s="33">
        <v>9.74</v>
      </c>
      <c r="D10" s="33">
        <v>10.050000000000001</v>
      </c>
      <c r="E10" s="11"/>
      <c r="F10" s="33">
        <v>8.6</v>
      </c>
      <c r="G10" s="34" t="s">
        <v>8</v>
      </c>
      <c r="H10" s="33">
        <v>2000</v>
      </c>
      <c r="I10" s="35">
        <v>9.4600000000000009</v>
      </c>
      <c r="J10" s="36">
        <f t="shared" si="0"/>
        <v>18920</v>
      </c>
      <c r="L10" s="7"/>
      <c r="M10" s="7"/>
      <c r="N10" s="8"/>
      <c r="O10" s="4"/>
    </row>
    <row r="11" spans="1:15" s="2" customFormat="1" ht="17.25" customHeight="1" x14ac:dyDescent="0.25">
      <c r="A11" s="40"/>
      <c r="B11" s="41"/>
      <c r="C11" s="42"/>
      <c r="D11" s="42"/>
      <c r="E11" s="43"/>
      <c r="F11" s="42"/>
      <c r="G11" s="21"/>
      <c r="H11" s="42"/>
      <c r="I11" s="44"/>
      <c r="J11" s="39">
        <f>SUM(J10)</f>
        <v>18920</v>
      </c>
      <c r="L11" s="7"/>
      <c r="M11" s="7"/>
      <c r="N11" s="8"/>
      <c r="O11" s="4"/>
    </row>
    <row r="12" spans="1:15" s="2" customFormat="1" ht="42.75" customHeight="1" x14ac:dyDescent="0.25">
      <c r="A12" s="31">
        <v>4</v>
      </c>
      <c r="B12" s="32" t="s">
        <v>15</v>
      </c>
      <c r="C12" s="12">
        <v>5.47</v>
      </c>
      <c r="D12" s="12">
        <v>5.12</v>
      </c>
      <c r="E12" s="37">
        <v>4.3600000000000003</v>
      </c>
      <c r="F12" s="12"/>
      <c r="G12" s="34" t="s">
        <v>8</v>
      </c>
      <c r="H12" s="38">
        <v>12040</v>
      </c>
      <c r="I12" s="35">
        <v>4.9800000000000004</v>
      </c>
      <c r="J12" s="36">
        <f t="shared" si="0"/>
        <v>59959.200000000004</v>
      </c>
      <c r="L12" s="4"/>
      <c r="M12" s="4"/>
      <c r="N12" s="4"/>
      <c r="O12" s="4"/>
    </row>
    <row r="13" spans="1:15" s="2" customFormat="1" ht="28.5" customHeight="1" x14ac:dyDescent="0.25">
      <c r="A13" s="31">
        <v>8</v>
      </c>
      <c r="B13" s="32" t="s">
        <v>19</v>
      </c>
      <c r="C13" s="12">
        <v>6.97</v>
      </c>
      <c r="D13" s="12">
        <v>6.88</v>
      </c>
      <c r="E13" s="12">
        <v>5.26</v>
      </c>
      <c r="F13" s="12"/>
      <c r="G13" s="34" t="s">
        <v>8</v>
      </c>
      <c r="H13" s="38">
        <v>8500</v>
      </c>
      <c r="I13" s="35">
        <v>6.37</v>
      </c>
      <c r="J13" s="36">
        <f>I13*H13</f>
        <v>54145</v>
      </c>
      <c r="L13" s="4"/>
      <c r="M13" s="4"/>
      <c r="N13" s="4"/>
      <c r="O13" s="4"/>
    </row>
    <row r="14" spans="1:15" s="2" customFormat="1" ht="18" customHeight="1" x14ac:dyDescent="0.25">
      <c r="A14" s="40"/>
      <c r="B14" s="41"/>
      <c r="C14" s="45"/>
      <c r="D14" s="45"/>
      <c r="E14" s="45"/>
      <c r="F14" s="45"/>
      <c r="G14" s="21"/>
      <c r="H14" s="46"/>
      <c r="I14" s="44"/>
      <c r="J14" s="39">
        <f>SUM(J12:J13)</f>
        <v>114104.20000000001</v>
      </c>
      <c r="L14" s="4"/>
      <c r="M14" s="4"/>
      <c r="N14" s="4"/>
      <c r="O14" s="4"/>
    </row>
    <row r="15" spans="1:15" s="2" customFormat="1" ht="28.5" customHeight="1" x14ac:dyDescent="0.25">
      <c r="A15" s="31">
        <v>5</v>
      </c>
      <c r="B15" s="32" t="s">
        <v>16</v>
      </c>
      <c r="C15" s="12">
        <v>30.36</v>
      </c>
      <c r="D15" s="12">
        <v>30.34</v>
      </c>
      <c r="E15" s="12">
        <v>18.739999999999998</v>
      </c>
      <c r="F15" s="12"/>
      <c r="G15" s="34" t="s">
        <v>24</v>
      </c>
      <c r="H15" s="33">
        <v>400</v>
      </c>
      <c r="I15" s="35">
        <v>26.48</v>
      </c>
      <c r="J15" s="36">
        <f t="shared" si="0"/>
        <v>10592</v>
      </c>
      <c r="L15" s="4"/>
      <c r="M15" s="4"/>
      <c r="N15" s="4"/>
      <c r="O15" s="4"/>
    </row>
    <row r="16" spans="1:15" s="2" customFormat="1" ht="26.25" customHeight="1" x14ac:dyDescent="0.25">
      <c r="A16" s="31">
        <v>6</v>
      </c>
      <c r="B16" s="32" t="s">
        <v>17</v>
      </c>
      <c r="C16" s="12">
        <v>27.82</v>
      </c>
      <c r="D16" s="12">
        <v>28.05</v>
      </c>
      <c r="E16" s="12">
        <v>24.41</v>
      </c>
      <c r="F16" s="12"/>
      <c r="G16" s="34" t="s">
        <v>24</v>
      </c>
      <c r="H16" s="38">
        <v>500</v>
      </c>
      <c r="I16" s="35">
        <v>26.76</v>
      </c>
      <c r="J16" s="36">
        <f t="shared" si="0"/>
        <v>13380</v>
      </c>
      <c r="L16" s="4"/>
      <c r="M16" s="4"/>
      <c r="N16" s="4"/>
      <c r="O16" s="4"/>
    </row>
    <row r="17" spans="1:15" s="2" customFormat="1" ht="14.25" customHeight="1" x14ac:dyDescent="0.25">
      <c r="A17" s="40"/>
      <c r="B17" s="41"/>
      <c r="C17" s="45"/>
      <c r="D17" s="45"/>
      <c r="E17" s="45"/>
      <c r="F17" s="45"/>
      <c r="G17" s="21"/>
      <c r="H17" s="46"/>
      <c r="I17" s="44"/>
      <c r="J17" s="39">
        <f>SUM(J15:J16)</f>
        <v>23972</v>
      </c>
      <c r="L17" s="4"/>
      <c r="M17" s="4"/>
      <c r="N17" s="4"/>
      <c r="O17" s="4"/>
    </row>
    <row r="18" spans="1:15" s="2" customFormat="1" ht="39.75" customHeight="1" x14ac:dyDescent="0.25">
      <c r="A18" s="31">
        <v>7</v>
      </c>
      <c r="B18" s="32" t="s">
        <v>18</v>
      </c>
      <c r="C18" s="12">
        <v>23.73</v>
      </c>
      <c r="D18" s="12">
        <v>22.88</v>
      </c>
      <c r="E18" s="12">
        <v>23.73</v>
      </c>
      <c r="F18" s="12"/>
      <c r="G18" s="34" t="s">
        <v>8</v>
      </c>
      <c r="H18" s="33">
        <v>1000</v>
      </c>
      <c r="I18" s="35">
        <v>23.45</v>
      </c>
      <c r="J18" s="36">
        <f t="shared" si="0"/>
        <v>23450</v>
      </c>
      <c r="L18" s="4"/>
      <c r="M18" s="4"/>
      <c r="N18" s="4"/>
      <c r="O18" s="4"/>
    </row>
    <row r="19" spans="1:15" s="2" customFormat="1" ht="15" customHeight="1" x14ac:dyDescent="0.25">
      <c r="A19" s="40"/>
      <c r="B19" s="41"/>
      <c r="C19" s="45"/>
      <c r="D19" s="45"/>
      <c r="E19" s="45"/>
      <c r="F19" s="45"/>
      <c r="G19" s="21"/>
      <c r="H19" s="46"/>
      <c r="I19" s="44"/>
      <c r="J19" s="39">
        <f>SUM(J18)</f>
        <v>23450</v>
      </c>
      <c r="L19" s="4"/>
      <c r="M19" s="4"/>
      <c r="N19" s="4"/>
      <c r="O19" s="4"/>
    </row>
    <row r="20" spans="1:15" s="2" customFormat="1" ht="27.75" customHeight="1" x14ac:dyDescent="0.25">
      <c r="A20" s="31">
        <v>9</v>
      </c>
      <c r="B20" s="32" t="s">
        <v>20</v>
      </c>
      <c r="C20" s="12">
        <v>19.38</v>
      </c>
      <c r="D20" s="12">
        <v>19.05</v>
      </c>
      <c r="E20" s="12">
        <v>20.74</v>
      </c>
      <c r="F20" s="12"/>
      <c r="G20" s="34" t="s">
        <v>8</v>
      </c>
      <c r="H20" s="33">
        <v>1000</v>
      </c>
      <c r="I20" s="35">
        <v>19.72</v>
      </c>
      <c r="J20" s="36">
        <f t="shared" si="0"/>
        <v>19720</v>
      </c>
      <c r="L20" s="4"/>
      <c r="M20" s="4"/>
      <c r="N20" s="4"/>
      <c r="O20" s="4"/>
    </row>
    <row r="21" spans="1:15" s="2" customFormat="1" ht="27.75" customHeight="1" x14ac:dyDescent="0.25">
      <c r="A21" s="40"/>
      <c r="B21" s="41"/>
      <c r="C21" s="45"/>
      <c r="D21" s="45"/>
      <c r="E21" s="45"/>
      <c r="F21" s="45"/>
      <c r="G21" s="21"/>
      <c r="H21" s="42"/>
      <c r="I21" s="44"/>
      <c r="J21" s="39">
        <f>SUM(J20)</f>
        <v>19720</v>
      </c>
      <c r="L21" s="4"/>
      <c r="M21" s="4"/>
      <c r="N21" s="4"/>
      <c r="O21" s="4"/>
    </row>
    <row r="22" spans="1:15" s="2" customFormat="1" ht="27" customHeight="1" x14ac:dyDescent="0.25">
      <c r="A22" s="31">
        <v>10</v>
      </c>
      <c r="B22" s="32" t="s">
        <v>21</v>
      </c>
      <c r="C22" s="12">
        <v>185.53</v>
      </c>
      <c r="D22" s="12">
        <v>174.13</v>
      </c>
      <c r="E22" s="12">
        <v>115.43</v>
      </c>
      <c r="F22" s="12"/>
      <c r="G22" s="34" t="s">
        <v>8</v>
      </c>
      <c r="H22" s="38">
        <v>400</v>
      </c>
      <c r="I22" s="35">
        <v>158.36000000000001</v>
      </c>
      <c r="J22" s="36">
        <f t="shared" si="0"/>
        <v>63344.000000000007</v>
      </c>
      <c r="L22" s="4"/>
      <c r="M22" s="4"/>
      <c r="N22" s="4"/>
      <c r="O22" s="4"/>
    </row>
    <row r="23" spans="1:15" s="2" customFormat="1" ht="18" customHeight="1" x14ac:dyDescent="0.25">
      <c r="A23" s="40"/>
      <c r="B23" s="41"/>
      <c r="C23" s="45"/>
      <c r="D23" s="45"/>
      <c r="E23" s="45"/>
      <c r="F23" s="45"/>
      <c r="G23" s="21"/>
      <c r="H23" s="46"/>
      <c r="I23" s="44"/>
      <c r="J23" s="39">
        <f>SUM(J22)</f>
        <v>63344.000000000007</v>
      </c>
      <c r="L23" s="4"/>
      <c r="M23" s="4"/>
      <c r="N23" s="4"/>
      <c r="O23" s="4"/>
    </row>
    <row r="24" spans="1:15" s="2" customFormat="1" ht="42" customHeight="1" x14ac:dyDescent="0.25">
      <c r="A24" s="31">
        <v>11</v>
      </c>
      <c r="B24" s="32" t="s">
        <v>22</v>
      </c>
      <c r="C24" s="12">
        <v>473.31</v>
      </c>
      <c r="D24" s="12">
        <v>357.12</v>
      </c>
      <c r="E24" s="12"/>
      <c r="F24" s="12">
        <v>401.75</v>
      </c>
      <c r="G24" s="34" t="s">
        <v>24</v>
      </c>
      <c r="H24" s="33">
        <v>33</v>
      </c>
      <c r="I24" s="35">
        <v>410.73</v>
      </c>
      <c r="J24" s="36">
        <f t="shared" si="0"/>
        <v>13554.09</v>
      </c>
      <c r="L24" s="4"/>
      <c r="M24" s="4"/>
      <c r="N24" s="4"/>
      <c r="O24" s="4"/>
    </row>
    <row r="25" spans="1:15" s="2" customFormat="1" ht="15.75" customHeight="1" x14ac:dyDescent="0.25">
      <c r="A25" s="40"/>
      <c r="B25" s="41"/>
      <c r="C25" s="45"/>
      <c r="D25" s="45"/>
      <c r="E25" s="45"/>
      <c r="F25" s="45"/>
      <c r="G25" s="21"/>
      <c r="H25" s="42"/>
      <c r="I25" s="44"/>
      <c r="J25" s="39">
        <f>SUM(J24)</f>
        <v>13554.09</v>
      </c>
      <c r="L25" s="4"/>
      <c r="M25" s="4"/>
      <c r="N25" s="4"/>
      <c r="O25" s="4"/>
    </row>
    <row r="26" spans="1:15" s="2" customFormat="1" ht="26.25" customHeight="1" x14ac:dyDescent="0.25">
      <c r="A26" s="31"/>
      <c r="B26" s="32"/>
      <c r="C26" s="12"/>
      <c r="D26" s="12"/>
      <c r="E26" s="12"/>
      <c r="F26" s="12"/>
      <c r="G26" s="34"/>
      <c r="H26" s="33"/>
      <c r="I26" s="35"/>
      <c r="J26" s="36"/>
      <c r="L26" s="4"/>
      <c r="M26" s="4"/>
      <c r="N26" s="4"/>
      <c r="O26" s="4"/>
    </row>
    <row r="27" spans="1:15" s="2" customFormat="1" ht="15" customHeight="1" x14ac:dyDescent="0.25">
      <c r="A27" s="19"/>
      <c r="B27" s="20"/>
      <c r="C27" s="19"/>
      <c r="D27" s="19"/>
      <c r="E27" s="19"/>
      <c r="F27" s="19"/>
      <c r="G27" s="21"/>
      <c r="H27" s="22"/>
      <c r="I27" s="23"/>
      <c r="J27" s="39">
        <f>J9+J11+J14+J17+J19+J21+J23+J25</f>
        <v>499658.29000000004</v>
      </c>
      <c r="L27" s="4"/>
      <c r="M27" s="4"/>
      <c r="N27" s="4"/>
      <c r="O27" s="4"/>
    </row>
    <row r="29" spans="1:15" ht="18.75" x14ac:dyDescent="0.3">
      <c r="A29" s="60" t="s">
        <v>1</v>
      </c>
      <c r="B29" s="60"/>
      <c r="C29" s="60"/>
      <c r="D29" s="60"/>
      <c r="E29" s="60"/>
      <c r="F29" s="60"/>
      <c r="G29" s="60"/>
      <c r="H29" s="60"/>
      <c r="I29" s="60"/>
      <c r="J29" s="60"/>
    </row>
  </sheetData>
  <mergeCells count="3">
    <mergeCell ref="A1:J1"/>
    <mergeCell ref="A3:J3"/>
    <mergeCell ref="A29:J29"/>
  </mergeCells>
  <phoneticPr fontId="0" type="noConversion"/>
  <pageMargins left="0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6" workbookViewId="0">
      <selection activeCell="E16" sqref="E16"/>
    </sheetView>
  </sheetViews>
  <sheetFormatPr defaultRowHeight="15" x14ac:dyDescent="0.25"/>
  <cols>
    <col min="1" max="1" width="3.7109375" style="48" customWidth="1"/>
    <col min="2" max="2" width="22.140625" style="48" customWidth="1"/>
    <col min="3" max="3" width="13.42578125" style="48" customWidth="1"/>
    <col min="4" max="4" width="14.42578125" style="48" customWidth="1"/>
    <col min="5" max="5" width="13.140625" style="48" customWidth="1"/>
    <col min="6" max="6" width="5.28515625" style="48" customWidth="1"/>
    <col min="7" max="7" width="6.5703125" style="48" customWidth="1"/>
    <col min="8" max="8" width="7.5703125" style="48" customWidth="1"/>
    <col min="9" max="9" width="10.140625" style="58" customWidth="1"/>
    <col min="10" max="10" width="9.140625" style="47"/>
    <col min="11" max="16384" width="9.140625" style="48"/>
  </cols>
  <sheetData>
    <row r="1" spans="1:14" ht="27.75" customHeight="1" x14ac:dyDescent="0.25">
      <c r="A1" s="61" t="s">
        <v>30</v>
      </c>
      <c r="B1" s="61"/>
      <c r="C1" s="61"/>
      <c r="D1" s="61"/>
      <c r="E1" s="61"/>
      <c r="F1" s="61"/>
      <c r="G1" s="61"/>
      <c r="H1" s="61"/>
      <c r="I1" s="61"/>
    </row>
    <row r="2" spans="1:14" x14ac:dyDescent="0.25">
      <c r="A2" s="49"/>
      <c r="B2" s="49"/>
      <c r="C2" s="49"/>
      <c r="D2" s="49"/>
      <c r="E2" s="49"/>
      <c r="F2" s="49"/>
      <c r="G2" s="49"/>
      <c r="H2" s="49"/>
      <c r="I2" s="50"/>
    </row>
    <row r="3" spans="1:14" ht="15" customHeight="1" x14ac:dyDescent="0.3">
      <c r="A3" s="62" t="s">
        <v>25</v>
      </c>
      <c r="B3" s="62"/>
      <c r="C3" s="62"/>
      <c r="D3" s="62"/>
      <c r="E3" s="62"/>
      <c r="F3" s="62"/>
      <c r="G3" s="62"/>
      <c r="H3" s="62"/>
      <c r="I3" s="62"/>
    </row>
    <row r="4" spans="1:14" ht="15" customHeight="1" x14ac:dyDescent="0.25">
      <c r="A4" s="49"/>
      <c r="B4" s="27"/>
      <c r="C4" s="27"/>
      <c r="D4" s="27"/>
      <c r="E4" s="27"/>
      <c r="F4" s="27"/>
      <c r="G4" s="27"/>
      <c r="H4" s="27"/>
      <c r="I4" s="27"/>
    </row>
    <row r="5" spans="1:14" x14ac:dyDescent="0.25">
      <c r="A5" s="49"/>
      <c r="B5" s="49"/>
      <c r="C5" s="49"/>
      <c r="D5" s="49"/>
      <c r="E5" s="49"/>
      <c r="F5" s="49"/>
      <c r="G5" s="49"/>
      <c r="H5" s="49"/>
      <c r="I5" s="50"/>
    </row>
    <row r="6" spans="1:14" s="54" customFormat="1" ht="132" customHeight="1" x14ac:dyDescent="0.25">
      <c r="A6" s="17" t="s">
        <v>6</v>
      </c>
      <c r="B6" s="10" t="s">
        <v>0</v>
      </c>
      <c r="C6" s="10" t="s">
        <v>35</v>
      </c>
      <c r="D6" s="10" t="s">
        <v>34</v>
      </c>
      <c r="E6" s="10" t="s">
        <v>33</v>
      </c>
      <c r="F6" s="10" t="s">
        <v>5</v>
      </c>
      <c r="G6" s="10" t="s">
        <v>4</v>
      </c>
      <c r="H6" s="10" t="s">
        <v>2</v>
      </c>
      <c r="I6" s="51" t="s">
        <v>3</v>
      </c>
      <c r="J6" s="52"/>
      <c r="K6" s="53"/>
      <c r="L6" s="53"/>
      <c r="M6" s="53"/>
      <c r="N6" s="53"/>
    </row>
    <row r="7" spans="1:14" s="54" customFormat="1" ht="15" customHeight="1" x14ac:dyDescent="0.25">
      <c r="A7" s="63" t="s">
        <v>31</v>
      </c>
      <c r="B7" s="64"/>
      <c r="C7" s="64"/>
      <c r="D7" s="64"/>
      <c r="E7" s="64"/>
      <c r="F7" s="64"/>
      <c r="G7" s="64"/>
      <c r="H7" s="64"/>
      <c r="I7" s="65"/>
      <c r="J7" s="52"/>
      <c r="K7" s="53"/>
      <c r="L7" s="53"/>
      <c r="M7" s="53"/>
      <c r="N7" s="53"/>
    </row>
    <row r="8" spans="1:14" s="57" customFormat="1" ht="30" customHeight="1" x14ac:dyDescent="0.25">
      <c r="A8" s="13">
        <v>1</v>
      </c>
      <c r="B8" s="18" t="s">
        <v>27</v>
      </c>
      <c r="C8" s="15">
        <v>20.09</v>
      </c>
      <c r="D8" s="15">
        <v>15.92</v>
      </c>
      <c r="E8" s="15">
        <v>19.55</v>
      </c>
      <c r="F8" s="17" t="s">
        <v>8</v>
      </c>
      <c r="G8" s="15">
        <v>12000</v>
      </c>
      <c r="H8" s="15">
        <v>18.52</v>
      </c>
      <c r="I8" s="25">
        <f>H8*G8</f>
        <v>222240</v>
      </c>
      <c r="J8" s="55"/>
      <c r="K8" s="7"/>
      <c r="L8" s="7"/>
      <c r="M8" s="8"/>
      <c r="N8" s="56"/>
    </row>
    <row r="9" spans="1:14" s="57" customFormat="1" ht="30" customHeight="1" x14ac:dyDescent="0.25">
      <c r="A9" s="13">
        <v>2</v>
      </c>
      <c r="B9" s="18" t="s">
        <v>26</v>
      </c>
      <c r="C9" s="15">
        <v>24.56</v>
      </c>
      <c r="D9" s="15">
        <v>19.46</v>
      </c>
      <c r="E9" s="15">
        <v>23.74</v>
      </c>
      <c r="F9" s="17" t="s">
        <v>8</v>
      </c>
      <c r="G9" s="15">
        <v>2500</v>
      </c>
      <c r="H9" s="15">
        <v>22.59</v>
      </c>
      <c r="I9" s="25">
        <f>H9*G9</f>
        <v>56475</v>
      </c>
      <c r="J9" s="55"/>
      <c r="K9" s="7"/>
      <c r="L9" s="7"/>
      <c r="M9" s="8"/>
      <c r="N9" s="56"/>
    </row>
    <row r="10" spans="1:14" s="57" customFormat="1" ht="17.25" customHeight="1" x14ac:dyDescent="0.25">
      <c r="A10" s="63" t="s">
        <v>32</v>
      </c>
      <c r="B10" s="64"/>
      <c r="C10" s="64"/>
      <c r="D10" s="64"/>
      <c r="E10" s="64"/>
      <c r="F10" s="64"/>
      <c r="G10" s="64"/>
      <c r="H10" s="64"/>
      <c r="I10" s="65"/>
      <c r="J10" s="55"/>
      <c r="K10" s="7"/>
      <c r="L10" s="7"/>
      <c r="M10" s="8"/>
      <c r="N10" s="56"/>
    </row>
    <row r="11" spans="1:14" s="57" customFormat="1" ht="30" customHeight="1" x14ac:dyDescent="0.25">
      <c r="A11" s="13">
        <v>3</v>
      </c>
      <c r="B11" s="18" t="s">
        <v>28</v>
      </c>
      <c r="C11" s="15">
        <v>30.69</v>
      </c>
      <c r="D11" s="15">
        <v>22.82</v>
      </c>
      <c r="E11" s="15">
        <v>20.38</v>
      </c>
      <c r="F11" s="17" t="s">
        <v>8</v>
      </c>
      <c r="G11" s="15">
        <v>4000</v>
      </c>
      <c r="H11" s="15">
        <v>24.63</v>
      </c>
      <c r="I11" s="25">
        <f>H11*G11</f>
        <v>98520</v>
      </c>
      <c r="J11" s="55"/>
      <c r="K11" s="7"/>
      <c r="L11" s="7"/>
      <c r="M11" s="8"/>
      <c r="N11" s="56"/>
    </row>
    <row r="12" spans="1:14" s="57" customFormat="1" ht="30" customHeight="1" x14ac:dyDescent="0.25">
      <c r="A12" s="13">
        <v>4</v>
      </c>
      <c r="B12" s="18" t="s">
        <v>29</v>
      </c>
      <c r="C12" s="14">
        <v>27.4</v>
      </c>
      <c r="D12" s="14">
        <v>21.7</v>
      </c>
      <c r="E12" s="16">
        <v>24.88</v>
      </c>
      <c r="F12" s="17" t="s">
        <v>8</v>
      </c>
      <c r="G12" s="24">
        <v>3500</v>
      </c>
      <c r="H12" s="15">
        <v>24.66</v>
      </c>
      <c r="I12" s="25">
        <f>H12*G12</f>
        <v>86310</v>
      </c>
      <c r="J12" s="55"/>
      <c r="K12" s="56"/>
      <c r="L12" s="56"/>
      <c r="M12" s="56"/>
      <c r="N12" s="56"/>
    </row>
    <row r="13" spans="1:14" s="57" customFormat="1" ht="77.25" customHeight="1" x14ac:dyDescent="0.25">
      <c r="A13" s="13">
        <v>5</v>
      </c>
      <c r="B13" s="18" t="s">
        <v>36</v>
      </c>
      <c r="C13" s="14">
        <v>33.94</v>
      </c>
      <c r="D13" s="14">
        <v>26.07</v>
      </c>
      <c r="E13" s="14">
        <v>36.76</v>
      </c>
      <c r="F13" s="17" t="s">
        <v>8</v>
      </c>
      <c r="G13" s="15">
        <v>500</v>
      </c>
      <c r="H13" s="15">
        <v>32.26</v>
      </c>
      <c r="I13" s="25">
        <f>H13*G13</f>
        <v>16129.999999999998</v>
      </c>
      <c r="J13" s="55"/>
      <c r="K13" s="56"/>
      <c r="L13" s="56"/>
      <c r="M13" s="56"/>
      <c r="N13" s="56"/>
    </row>
    <row r="14" spans="1:14" s="57" customFormat="1" ht="15" customHeight="1" x14ac:dyDescent="0.25">
      <c r="A14" s="19"/>
      <c r="B14" s="20"/>
      <c r="C14" s="19"/>
      <c r="D14" s="19"/>
      <c r="E14" s="19"/>
      <c r="F14" s="21"/>
      <c r="G14" s="22"/>
      <c r="H14" s="23"/>
      <c r="I14" s="26">
        <f>I8+I9+I11+I12+I13</f>
        <v>479675</v>
      </c>
      <c r="J14" s="55"/>
      <c r="K14" s="56"/>
      <c r="L14" s="56"/>
      <c r="M14" s="56"/>
      <c r="N14" s="56"/>
    </row>
    <row r="17" spans="1:9" ht="18.75" x14ac:dyDescent="0.3">
      <c r="A17" s="62" t="s">
        <v>1</v>
      </c>
      <c r="B17" s="62"/>
      <c r="C17" s="62"/>
      <c r="D17" s="62"/>
      <c r="E17" s="62"/>
      <c r="F17" s="62"/>
      <c r="G17" s="62"/>
      <c r="H17" s="62"/>
      <c r="I17" s="62"/>
    </row>
    <row r="18" spans="1:9" x14ac:dyDescent="0.25">
      <c r="A18" s="49"/>
      <c r="B18" s="49"/>
      <c r="C18" s="49"/>
      <c r="D18" s="49"/>
      <c r="E18" s="49"/>
      <c r="F18" s="49"/>
      <c r="G18" s="49"/>
      <c r="H18" s="49"/>
      <c r="I18" s="50"/>
    </row>
    <row r="19" spans="1:9" x14ac:dyDescent="0.25">
      <c r="A19" s="49"/>
      <c r="B19" s="49"/>
      <c r="C19" s="49"/>
      <c r="D19" s="49"/>
      <c r="E19" s="49"/>
      <c r="F19" s="49"/>
      <c r="G19" s="49"/>
      <c r="H19" s="49"/>
      <c r="I19" s="50"/>
    </row>
    <row r="20" spans="1:9" x14ac:dyDescent="0.25">
      <c r="A20" s="49"/>
      <c r="B20" s="49"/>
      <c r="C20" s="49"/>
      <c r="D20" s="49"/>
      <c r="E20" s="49"/>
      <c r="F20" s="49"/>
      <c r="G20" s="49"/>
      <c r="H20" s="49"/>
      <c r="I20" s="50"/>
    </row>
  </sheetData>
  <mergeCells count="5">
    <mergeCell ref="A1:I1"/>
    <mergeCell ref="A17:I17"/>
    <mergeCell ref="A3:I3"/>
    <mergeCell ref="A7:I7"/>
    <mergeCell ref="A10:I10"/>
  </mergeCells>
  <phoneticPr fontId="0" type="noConversion"/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ОКДП</vt:lpstr>
      <vt:lpstr>Лист5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Александровна Ушакова</dc:creator>
  <cp:lastModifiedBy>Мария Александровна Ушакова</cp:lastModifiedBy>
  <cp:lastPrinted>2012-06-19T04:26:41Z</cp:lastPrinted>
  <dcterms:created xsi:type="dcterms:W3CDTF">2011-04-29T05:23:10Z</dcterms:created>
  <dcterms:modified xsi:type="dcterms:W3CDTF">2012-06-26T10:04:30Z</dcterms:modified>
</cp:coreProperties>
</file>