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F26" i="1"/>
  <c r="I26" i="1" s="1"/>
  <c r="F27" i="1"/>
  <c r="I27" i="1" s="1"/>
  <c r="F28" i="1"/>
  <c r="I28" i="1" s="1"/>
  <c r="F29" i="1"/>
  <c r="I29" i="1" s="1"/>
  <c r="A32" i="1"/>
  <c r="A33" i="1" s="1"/>
  <c r="A34" i="1" s="1"/>
  <c r="A35" i="1" s="1"/>
  <c r="A36" i="1" s="1"/>
  <c r="A37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<sst xmlns="http://schemas.openxmlformats.org/spreadsheetml/2006/main" count="77" uniqueCount="42">
  <si>
    <t>Обоснование</t>
  </si>
  <si>
    <t>Наименование</t>
  </si>
  <si>
    <t>Ед. изм.</t>
  </si>
  <si>
    <t>Общее кол-во</t>
  </si>
  <si>
    <t>Цена</t>
  </si>
  <si>
    <t>Обосн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</si>
  <si>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</si>
  <si>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</si>
  <si>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</si>
  <si>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</si>
  <si>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</si>
  <si>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шт.</t>
  </si>
  <si>
    <t>Прайс</t>
  </si>
  <si>
    <t xml:space="preserve">   - Указатель световой  "Не входить"  1*11 ЛПО 78 1*11   Ц=347,68:1,18:5,37*1,02</t>
  </si>
  <si>
    <t xml:space="preserve">   - Указатель световой  "ЗАНЯТО"  1*11 ЛПО 78 1*11   Ц=347,68:1,18:5,37*1,02</t>
  </si>
  <si>
    <t xml:space="preserve">   - Блок аварийного питания ES1 Ц=3665,57:1,18:5,37*1,02</t>
  </si>
  <si>
    <t xml:space="preserve">   - TLD Super 80 18W/830   Ц=59,63:1,18:5,37*1,02</t>
  </si>
  <si>
    <t xml:space="preserve">   - Лоток металлический оцинкованный 200*100мм L=3000мм S5 Combitech код 55244 Ц=438,86:1,18:5,37*1,02</t>
  </si>
  <si>
    <t xml:space="preserve">   - Крышка для лотка оцинкованная ширина 200 мм  L=3000мм S5 Combitech код 55245 Ц=180,66:1,18:5,37*1,02</t>
  </si>
  <si>
    <t xml:space="preserve">   - Cветильник настеннo-потолочный НПБ-1301  Ц=90:1,18:5,37*1,02</t>
  </si>
  <si>
    <t xml:space="preserve">   - Выключатель одноклавшный для скрытой установки "Рондо"  С16-067  Ц=43,29:1,18:5,37*1,02</t>
  </si>
  <si>
    <t>КабельВВГн-FRLS ...</t>
  </si>
  <si>
    <t>м</t>
  </si>
  <si>
    <t xml:space="preserve">   - КабельВВГн-FRLS 3*2.5мм2 Ц=72,94:5,37*1,02</t>
  </si>
  <si>
    <t xml:space="preserve">   - КабельВВГн-FRLS 5*2,5мм2 Ц=138,77:5,37*1,02</t>
  </si>
  <si>
    <t xml:space="preserve">   - КабельВВГн-FRLS 5*6мм2 Ц=256,55:5,37*1,02</t>
  </si>
  <si>
    <t xml:space="preserve">   - КабельВВГн-FRLS 5*35мм2 Ц=1030,66:5,37*1,02</t>
  </si>
  <si>
    <t xml:space="preserve">                  Оборудование</t>
  </si>
  <si>
    <t>Пускатель магнитный 380В,50Гц Ur=220В, в оболочке IP54.c кнопками, с лампой ,номинальный ток Iн=10А КМП1  ПМЛ-123002 Ц=893,44:1,18:2,99*1,012</t>
  </si>
  <si>
    <t xml:space="preserve">   - Ящик ЩМП-1 Ц=1044,45:1,18:2,99*1,012</t>
  </si>
  <si>
    <t xml:space="preserve">   - Щиток  распределительный ЩРН-3/24  Ц=583,44:1,18:2,99*1,012</t>
  </si>
  <si>
    <t xml:space="preserve">   - Пускатель магнитный 380В,50Гц Ur=220В, в оболочке IP54.c кнопками, с лампой ,номинальный ток Iн=16А КМП1ЕН  ПМЛ-123002 Ц=893,44:1,18:2,99*1,012</t>
  </si>
  <si>
    <t xml:space="preserve">   - ВКЗ22-16.В.331 Ц=849,78:1,18:2,99*1,012</t>
  </si>
  <si>
    <t xml:space="preserve">   - ВКЗ22-20.В.331 Ц=849,78:1,18:2,99*1,012</t>
  </si>
  <si>
    <t>Пускатель магнитный 380В,50Гц Ur=220В, в оболочке IP54.c кнопками, с лампой ,номинальный ток Iн=125А КМЩП  ПМЛ-513002 Ц=1193,53:1,18:2,99*1,012</t>
  </si>
  <si>
    <t>Стоимость, руб. в текущих ценах с ндс</t>
  </si>
  <si>
    <t>Согласованно:</t>
  </si>
  <si>
    <t>ВЕДОМОСТЬ СОГЛАСОВАНИЯ МАТЕРИАЛОВ</t>
  </si>
  <si>
    <t>Электрооборудование</t>
  </si>
  <si>
    <t>Составил                                      Порохова Н.К.</t>
  </si>
  <si>
    <t xml:space="preserve">Прайс  </t>
  </si>
  <si>
    <t xml:space="preserve">Прайс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</si>
</sst>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center"/>
    </xf>
    <xf numFmtId="49" fontId="8" fillId="0" borderId="7" xfId="0" applyNumberFormat="1" applyFont="1" applyBorder="1" applyAlignment="1">
      <alignment horizontal="left" vertical="top"/>
    </xf>
    <xf numFmtId="0" fontId="8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/>
    </xf>
    <xf numFmtId="0" fontId="8" fillId="0" borderId="7" xfId="0" applyFont="1" applyBorder="1" applyAlignment="1">
      <alignment horizontal="right" vertical="top"/>
    </xf>
    <xf numFmtId="2" fontId="8" fillId="0" borderId="7" xfId="0" applyNumberFormat="1" applyFont="1" applyBorder="1" applyAlignment="1">
      <alignment horizontal="right" vertical="top"/>
    </xf>
    <xf numFmtId="2" fontId="2" fillId="0" borderId="7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9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wrapText="1"/>
    </xf>
    <xf numFmtId="0" fontId="0" fillId="0" borderId="7" xfId="0" applyBorder="1" applyAlignment="1">
      <alignment wrapText="1"/>
    </xf>
    <xf numFmtId="49" fontId="1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wrapText="1"/>
    </xf>
    <xf numFmtId="49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46"/>
  <sheetViews>
    <sheetView showGridLines="0" tabSelected="1" topLeftCell="A19" zoomScaleSheetLayoutView="75" workbookViewId="0">
      <selection activeCell="D37" sqref="D37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38"/>
      <c r="B1" s="39" t="s">
        <v>36</v>
      </c>
      <c r="C1" s="40"/>
      <c r="D1" s="41"/>
      <c r="E1" s="42"/>
      <c r="F1" s="42"/>
      <c r="G1" s="38"/>
      <c r="H1" s="39"/>
      <c r="I1" s="40"/>
    </row>
    <row r="2" spans="1:9" x14ac:dyDescent="0.2">
      <c r="A2" s="38"/>
      <c r="B2" s="39"/>
      <c r="C2" s="40"/>
      <c r="D2" s="41"/>
      <c r="E2" s="42"/>
      <c r="F2" s="42"/>
      <c r="G2" s="38"/>
      <c r="H2" s="39"/>
      <c r="I2" s="40"/>
    </row>
    <row r="3" spans="1:9" s="9" customFormat="1" ht="13.5" customHeight="1" x14ac:dyDescent="0.2">
      <c r="A3" s="38"/>
      <c r="B3" s="39"/>
      <c r="C3" s="40"/>
      <c r="D3" s="41"/>
      <c r="E3" s="42"/>
      <c r="F3" s="42"/>
      <c r="G3" s="38"/>
      <c r="H3" s="39"/>
      <c r="I3" s="40"/>
    </row>
    <row r="4" spans="1:9" x14ac:dyDescent="0.2">
      <c r="A4" s="43"/>
      <c r="B4" s="39"/>
      <c r="C4" s="40"/>
      <c r="D4" s="44"/>
      <c r="E4" s="42"/>
      <c r="F4" s="42"/>
      <c r="G4" s="43"/>
      <c r="H4" s="39"/>
      <c r="I4" s="40"/>
    </row>
    <row r="5" spans="1:9" x14ac:dyDescent="0.2">
      <c r="A5" s="47" t="s">
        <v>37</v>
      </c>
      <c r="B5" s="48"/>
      <c r="C5" s="48"/>
      <c r="D5" s="48"/>
      <c r="E5" s="48"/>
      <c r="F5" s="48"/>
      <c r="G5" s="49"/>
      <c r="H5" s="50"/>
      <c r="I5" s="50"/>
    </row>
    <row r="6" spans="1:9" ht="14.25" x14ac:dyDescent="0.2">
      <c r="B6" s="8"/>
      <c r="D6" s="12"/>
    </row>
    <row r="7" spans="1:9" x14ac:dyDescent="0.2">
      <c r="B7" s="8"/>
      <c r="D7" s="13"/>
    </row>
    <row r="8" spans="1:9" ht="14.25" x14ac:dyDescent="0.2">
      <c r="B8" s="14" t="s">
        <v>6</v>
      </c>
      <c r="C8" s="51" t="s">
        <v>38</v>
      </c>
      <c r="D8" s="51"/>
      <c r="E8" s="51"/>
      <c r="F8" s="51"/>
      <c r="G8" s="51"/>
      <c r="H8" s="51"/>
    </row>
    <row r="9" spans="1:9" ht="14.25" x14ac:dyDescent="0.2">
      <c r="B9" s="8"/>
      <c r="D9" s="10" t="s">
        <v>7</v>
      </c>
    </row>
    <row r="10" spans="1:9" x14ac:dyDescent="0.2">
      <c r="B10" s="15"/>
      <c r="D10" s="16"/>
    </row>
    <row r="11" spans="1:9" x14ac:dyDescent="0.2">
      <c r="B11" s="8"/>
      <c r="D11" s="5"/>
    </row>
    <row r="12" spans="1:9" ht="14.25" x14ac:dyDescent="0.2">
      <c r="B12" s="8"/>
      <c r="D12" s="12"/>
    </row>
    <row r="13" spans="1:9" ht="14.25" x14ac:dyDescent="0.2">
      <c r="B13" s="8"/>
      <c r="C13" s="17"/>
      <c r="E13" s="18"/>
    </row>
    <row r="14" spans="1:9" ht="15.75" customHeight="1" x14ac:dyDescent="0.2">
      <c r="A14" s="57" t="s">
        <v>8</v>
      </c>
      <c r="B14" s="59" t="s">
        <v>0</v>
      </c>
      <c r="C14" s="57" t="s">
        <v>1</v>
      </c>
      <c r="D14" s="57" t="s">
        <v>2</v>
      </c>
      <c r="E14" s="55" t="s">
        <v>3</v>
      </c>
      <c r="F14" s="52" t="s">
        <v>35</v>
      </c>
      <c r="G14" s="53"/>
      <c r="H14" s="53"/>
      <c r="I14" s="54"/>
    </row>
    <row r="15" spans="1:9" ht="42" customHeight="1" x14ac:dyDescent="0.2">
      <c r="A15" s="58"/>
      <c r="B15" s="60"/>
      <c r="C15" s="56"/>
      <c r="D15" s="56"/>
      <c r="E15" s="56"/>
      <c r="F15" s="19" t="s">
        <v>4</v>
      </c>
      <c r="G15" s="20" t="s">
        <v>10</v>
      </c>
      <c r="H15" s="19" t="s">
        <v>5</v>
      </c>
      <c r="I15" s="19" t="s">
        <v>9</v>
      </c>
    </row>
    <row r="16" spans="1:9" ht="15.75" customHeight="1" x14ac:dyDescent="0.2">
      <c r="A16" s="23">
        <v>1</v>
      </c>
      <c r="B16" s="24">
        <v>2</v>
      </c>
      <c r="C16" s="23">
        <v>3</v>
      </c>
      <c r="D16" s="23">
        <v>4</v>
      </c>
      <c r="E16" s="23">
        <v>5</v>
      </c>
      <c r="F16" s="23">
        <v>10</v>
      </c>
      <c r="G16" s="23">
        <v>11</v>
      </c>
      <c r="H16" s="23">
        <v>12</v>
      </c>
      <c r="I16" s="23">
        <v>13</v>
      </c>
    </row>
    <row r="17" spans="1:9" ht="38.25" x14ac:dyDescent="0.2">
      <c r="A17" s="31">
        <v>1</v>
      </c>
      <c r="B17" s="32" t="s">
        <v>12</v>
      </c>
      <c r="C17" s="33" t="s">
        <v>13</v>
      </c>
      <c r="D17" s="34" t="s">
        <v>11</v>
      </c>
      <c r="E17" s="35">
        <v>1</v>
      </c>
      <c r="F17" s="35">
        <v>347.68</v>
      </c>
      <c r="G17" s="35"/>
      <c r="H17" s="29"/>
      <c r="I17" s="30">
        <f>F17</f>
        <v>347.68</v>
      </c>
    </row>
    <row r="18" spans="1:9" ht="38.25" x14ac:dyDescent="0.2">
      <c r="A18" s="31">
        <f>1+A17</f>
        <v>2</v>
      </c>
      <c r="B18" s="32" t="s">
        <v>12</v>
      </c>
      <c r="C18" s="33" t="s">
        <v>14</v>
      </c>
      <c r="D18" s="34" t="s">
        <v>11</v>
      </c>
      <c r="E18" s="35">
        <v>1</v>
      </c>
      <c r="F18" s="35">
        <v>347.68</v>
      </c>
      <c r="G18" s="35"/>
      <c r="H18" s="29"/>
      <c r="I18" s="30">
        <f>F18</f>
        <v>347.68</v>
      </c>
    </row>
    <row r="19" spans="1:9" ht="25.5" x14ac:dyDescent="0.2">
      <c r="A19" s="31">
        <f t="shared" ref="A19:A29" si="0">1+A18</f>
        <v>3</v>
      </c>
      <c r="B19" s="32" t="s">
        <v>12</v>
      </c>
      <c r="C19" s="33" t="s">
        <v>15</v>
      </c>
      <c r="D19" s="34" t="s">
        <v>11</v>
      </c>
      <c r="E19" s="35">
        <v>1</v>
      </c>
      <c r="F19" s="35">
        <v>3665.57</v>
      </c>
      <c r="G19" s="35"/>
      <c r="H19" s="29"/>
      <c r="I19" s="30">
        <f>F19</f>
        <v>3665.57</v>
      </c>
    </row>
    <row r="20" spans="1:9" ht="25.5" x14ac:dyDescent="0.2">
      <c r="A20" s="31">
        <f t="shared" si="0"/>
        <v>4</v>
      </c>
      <c r="B20" s="32" t="s">
        <v>12</v>
      </c>
      <c r="C20" s="33" t="s">
        <v>16</v>
      </c>
      <c r="D20" s="34" t="s">
        <v>11</v>
      </c>
      <c r="E20" s="35">
        <v>41</v>
      </c>
      <c r="F20" s="35">
        <v>59.63</v>
      </c>
      <c r="G20" s="35"/>
      <c r="H20" s="29"/>
      <c r="I20" s="30">
        <f>E20*F20</f>
        <v>2444.83</v>
      </c>
    </row>
    <row r="21" spans="1:9" ht="51" x14ac:dyDescent="0.2">
      <c r="A21" s="31">
        <f t="shared" si="0"/>
        <v>5</v>
      </c>
      <c r="B21" s="32" t="s">
        <v>40</v>
      </c>
      <c r="C21" s="33" t="s">
        <v>17</v>
      </c>
      <c r="D21" s="34" t="s">
        <v>11</v>
      </c>
      <c r="E21" s="35">
        <v>5</v>
      </c>
      <c r="F21" s="35">
        <v>438.86</v>
      </c>
      <c r="G21" s="35"/>
      <c r="H21" s="29"/>
      <c r="I21" s="30">
        <f>E21*F21</f>
        <v>2194.3000000000002</v>
      </c>
    </row>
    <row r="22" spans="1:9" ht="51" x14ac:dyDescent="0.2">
      <c r="A22" s="31">
        <f t="shared" si="0"/>
        <v>6</v>
      </c>
      <c r="B22" s="32" t="s">
        <v>40</v>
      </c>
      <c r="C22" s="33" t="s">
        <v>18</v>
      </c>
      <c r="D22" s="34" t="s">
        <v>11</v>
      </c>
      <c r="E22" s="35">
        <v>5</v>
      </c>
      <c r="F22" s="35">
        <v>180.66</v>
      </c>
      <c r="G22" s="35"/>
      <c r="H22" s="29"/>
      <c r="I22" s="30">
        <f>E22*F22</f>
        <v>903.3</v>
      </c>
    </row>
    <row r="23" spans="1:9" ht="38.25" x14ac:dyDescent="0.2">
      <c r="A23" s="31">
        <f t="shared" si="0"/>
        <v>7</v>
      </c>
      <c r="B23" s="32" t="s">
        <v>41</v>
      </c>
      <c r="C23" s="33" t="s">
        <v>19</v>
      </c>
      <c r="D23" s="34" t="s">
        <v>11</v>
      </c>
      <c r="E23" s="35">
        <v>2</v>
      </c>
      <c r="F23" s="35">
        <v>90.1</v>
      </c>
      <c r="G23" s="35"/>
      <c r="H23" s="29"/>
      <c r="I23" s="30">
        <f>E23*F23</f>
        <v>180.2</v>
      </c>
    </row>
    <row r="24" spans="1:9" ht="38.25" x14ac:dyDescent="0.2">
      <c r="A24" s="31">
        <f t="shared" si="0"/>
        <v>8</v>
      </c>
      <c r="B24" s="32" t="s">
        <v>41</v>
      </c>
      <c r="C24" s="33" t="s">
        <v>20</v>
      </c>
      <c r="D24" s="34" t="s">
        <v>11</v>
      </c>
      <c r="E24" s="35">
        <v>4</v>
      </c>
      <c r="F24" s="35">
        <v>43.29</v>
      </c>
      <c r="G24" s="35"/>
      <c r="H24" s="29"/>
      <c r="I24" s="30">
        <f>E24*F24</f>
        <v>173.16</v>
      </c>
    </row>
    <row r="25" spans="1:9" x14ac:dyDescent="0.2">
      <c r="A25" s="31">
        <f t="shared" si="0"/>
        <v>9</v>
      </c>
      <c r="B25" s="26" t="s">
        <v>41</v>
      </c>
      <c r="C25" s="27" t="s">
        <v>21</v>
      </c>
      <c r="D25" s="28" t="s">
        <v>22</v>
      </c>
      <c r="E25" s="29">
        <v>290</v>
      </c>
      <c r="F25" s="29"/>
      <c r="G25" s="29"/>
      <c r="H25" s="29"/>
      <c r="I25" s="30"/>
    </row>
    <row r="26" spans="1:9" ht="25.5" x14ac:dyDescent="0.2">
      <c r="A26" s="31">
        <f t="shared" si="0"/>
        <v>10</v>
      </c>
      <c r="B26" s="32" t="s">
        <v>12</v>
      </c>
      <c r="C26" s="33" t="s">
        <v>23</v>
      </c>
      <c r="D26" s="34" t="s">
        <v>22</v>
      </c>
      <c r="E26" s="35">
        <v>215</v>
      </c>
      <c r="F26" s="36">
        <f>72.94*1.18</f>
        <v>86.069199999999995</v>
      </c>
      <c r="G26" s="35"/>
      <c r="H26" s="29"/>
      <c r="I26" s="30">
        <f>E26*F26</f>
        <v>18504.878000000001</v>
      </c>
    </row>
    <row r="27" spans="1:9" ht="25.5" x14ac:dyDescent="0.2">
      <c r="A27" s="31">
        <f t="shared" si="0"/>
        <v>11</v>
      </c>
      <c r="B27" s="32" t="s">
        <v>12</v>
      </c>
      <c r="C27" s="33" t="s">
        <v>24</v>
      </c>
      <c r="D27" s="34" t="s">
        <v>22</v>
      </c>
      <c r="E27" s="35">
        <v>45</v>
      </c>
      <c r="F27" s="36">
        <f>138.77*1.18</f>
        <v>163.74860000000001</v>
      </c>
      <c r="G27" s="35"/>
      <c r="H27" s="29"/>
      <c r="I27" s="37">
        <f>E27*F27</f>
        <v>7368.6870000000008</v>
      </c>
    </row>
    <row r="28" spans="1:9" ht="25.5" x14ac:dyDescent="0.2">
      <c r="A28" s="31">
        <f t="shared" si="0"/>
        <v>12</v>
      </c>
      <c r="B28" s="32" t="s">
        <v>41</v>
      </c>
      <c r="C28" s="33" t="s">
        <v>25</v>
      </c>
      <c r="D28" s="34" t="s">
        <v>22</v>
      </c>
      <c r="E28" s="35">
        <v>15</v>
      </c>
      <c r="F28" s="36">
        <f>256.55*1.18</f>
        <v>302.72899999999998</v>
      </c>
      <c r="G28" s="35"/>
      <c r="H28" s="29"/>
      <c r="I28" s="37">
        <f>E28*F28</f>
        <v>4540.9349999999995</v>
      </c>
    </row>
    <row r="29" spans="1:9" ht="25.5" x14ac:dyDescent="0.2">
      <c r="A29" s="31">
        <f t="shared" si="0"/>
        <v>13</v>
      </c>
      <c r="B29" s="32" t="s">
        <v>41</v>
      </c>
      <c r="C29" s="33" t="s">
        <v>26</v>
      </c>
      <c r="D29" s="34" t="s">
        <v>22</v>
      </c>
      <c r="E29" s="35">
        <v>15</v>
      </c>
      <c r="F29" s="35">
        <f>1030.66*1.18</f>
        <v>1216.1788000000001</v>
      </c>
      <c r="G29" s="35"/>
      <c r="H29" s="29"/>
      <c r="I29" s="30">
        <f>E29*F29</f>
        <v>18242.682000000001</v>
      </c>
    </row>
    <row r="30" spans="1:9" x14ac:dyDescent="0.2">
      <c r="A30" s="45" t="s">
        <v>27</v>
      </c>
      <c r="B30" s="46"/>
      <c r="C30" s="46"/>
      <c r="D30" s="46"/>
      <c r="E30" s="46"/>
      <c r="F30" s="46"/>
      <c r="G30" s="46"/>
      <c r="H30" s="46"/>
      <c r="I30" s="46"/>
    </row>
    <row r="31" spans="1:9" ht="63.75" x14ac:dyDescent="0.2">
      <c r="A31" s="25">
        <v>14</v>
      </c>
      <c r="B31" s="26" t="s">
        <v>40</v>
      </c>
      <c r="C31" s="27" t="s">
        <v>28</v>
      </c>
      <c r="D31" s="28" t="s">
        <v>11</v>
      </c>
      <c r="E31" s="29">
        <v>1</v>
      </c>
      <c r="F31" s="29">
        <v>893.44</v>
      </c>
      <c r="G31" s="29"/>
      <c r="H31" s="29"/>
      <c r="I31" s="29">
        <v>4200</v>
      </c>
    </row>
    <row r="32" spans="1:9" ht="25.5" x14ac:dyDescent="0.2">
      <c r="A32" s="31">
        <f>1+A31</f>
        <v>15</v>
      </c>
      <c r="B32" s="32" t="s">
        <v>40</v>
      </c>
      <c r="C32" s="33" t="s">
        <v>29</v>
      </c>
      <c r="D32" s="34" t="s">
        <v>11</v>
      </c>
      <c r="E32" s="35">
        <v>1</v>
      </c>
      <c r="F32" s="35">
        <v>1044.45</v>
      </c>
      <c r="G32" s="35"/>
      <c r="H32" s="29"/>
      <c r="I32" s="35">
        <v>4200</v>
      </c>
    </row>
    <row r="33" spans="1:9" ht="38.25" x14ac:dyDescent="0.2">
      <c r="A33" s="31">
        <f t="shared" ref="A33:A37" si="1">1+A32</f>
        <v>16</v>
      </c>
      <c r="B33" s="32" t="s">
        <v>40</v>
      </c>
      <c r="C33" s="33" t="s">
        <v>30</v>
      </c>
      <c r="D33" s="34" t="s">
        <v>11</v>
      </c>
      <c r="E33" s="35">
        <v>1</v>
      </c>
      <c r="F33" s="35">
        <v>583.44000000000005</v>
      </c>
      <c r="G33" s="35"/>
      <c r="H33" s="29"/>
      <c r="I33" s="35">
        <v>4200</v>
      </c>
    </row>
    <row r="34" spans="1:9" ht="76.5" x14ac:dyDescent="0.2">
      <c r="A34" s="31">
        <f t="shared" si="1"/>
        <v>17</v>
      </c>
      <c r="B34" s="32" t="s">
        <v>40</v>
      </c>
      <c r="C34" s="33" t="s">
        <v>31</v>
      </c>
      <c r="D34" s="34" t="s">
        <v>11</v>
      </c>
      <c r="E34" s="35">
        <v>2</v>
      </c>
      <c r="F34" s="35">
        <v>893.44</v>
      </c>
      <c r="G34" s="35"/>
      <c r="H34" s="29"/>
      <c r="I34" s="35">
        <v>8400</v>
      </c>
    </row>
    <row r="35" spans="1:9" ht="25.5" x14ac:dyDescent="0.2">
      <c r="A35" s="31">
        <f t="shared" si="1"/>
        <v>18</v>
      </c>
      <c r="B35" s="32" t="s">
        <v>40</v>
      </c>
      <c r="C35" s="33" t="s">
        <v>32</v>
      </c>
      <c r="D35" s="34" t="s">
        <v>11</v>
      </c>
      <c r="E35" s="35">
        <v>3</v>
      </c>
      <c r="F35" s="35">
        <v>849.78</v>
      </c>
      <c r="G35" s="35"/>
      <c r="H35" s="29"/>
      <c r="I35" s="35">
        <v>12600</v>
      </c>
    </row>
    <row r="36" spans="1:9" ht="25.5" x14ac:dyDescent="0.2">
      <c r="A36" s="31">
        <f t="shared" si="1"/>
        <v>19</v>
      </c>
      <c r="B36" s="32" t="s">
        <v>40</v>
      </c>
      <c r="C36" s="33" t="s">
        <v>33</v>
      </c>
      <c r="D36" s="34" t="s">
        <v>11</v>
      </c>
      <c r="E36" s="35">
        <v>1</v>
      </c>
      <c r="F36" s="35">
        <v>849.78</v>
      </c>
      <c r="G36" s="35"/>
      <c r="H36" s="29"/>
      <c r="I36" s="35">
        <v>4200</v>
      </c>
    </row>
    <row r="37" spans="1:9" ht="63.75" x14ac:dyDescent="0.2">
      <c r="A37" s="31">
        <f t="shared" si="1"/>
        <v>20</v>
      </c>
      <c r="B37" s="26" t="s">
        <v>12</v>
      </c>
      <c r="C37" s="27" t="s">
        <v>34</v>
      </c>
      <c r="D37" s="28" t="s">
        <v>11</v>
      </c>
      <c r="E37" s="29">
        <v>1</v>
      </c>
      <c r="F37" s="29">
        <v>1193.53</v>
      </c>
      <c r="G37" s="29"/>
      <c r="H37" s="29"/>
      <c r="I37" s="29">
        <v>4200</v>
      </c>
    </row>
    <row r="38" spans="1:9" x14ac:dyDescent="0.2">
      <c r="A38" s="21"/>
      <c r="B38" s="22"/>
      <c r="C38" s="11"/>
      <c r="I38" s="5"/>
    </row>
    <row r="39" spans="1:9" x14ac:dyDescent="0.2">
      <c r="D39" s="1"/>
    </row>
    <row r="46" spans="1:9" x14ac:dyDescent="0.2">
      <c r="C46" s="3" t="s">
        <v>39</v>
      </c>
    </row>
  </sheetData>
  <mergeCells count="10">
    <mergeCell ref="A30:I30"/>
    <mergeCell ref="A5:F5"/>
    <mergeCell ref="G5:I5"/>
    <mergeCell ref="C8:H8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2012-04-28T06:10:15Z</dcterms:modified>
</cp:coreProperties>
</file>