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Лист2" sheetId="1" r:id="rId1"/>
  </sheets>
  <definedNames>
    <definedName name="_xlnm.Print_Titles" localSheetId="0">Лист2!$18:$18</definedName>
  </definedNames>
  <calcPr calcId="145621"/>
</workbook>
</file>

<file path=xl/calcChain.xml><?xml version="1.0" encoding="utf-8"?>
<calcChain xmlns="http://schemas.openxmlformats.org/spreadsheetml/2006/main">
  <c r="G24" i="1" l="1"/>
  <c r="G26" i="1"/>
  <c r="G20" i="1"/>
  <c r="F27" i="1"/>
  <c r="G27" i="1" s="1"/>
  <c r="F26" i="1"/>
  <c r="F25" i="1"/>
  <c r="G25" i="1" s="1"/>
  <c r="F24" i="1"/>
  <c r="F23" i="1"/>
  <c r="G23" i="1" s="1"/>
  <c r="F22" i="1"/>
  <c r="G22" i="1" s="1"/>
  <c r="F21" i="1"/>
  <c r="G21" i="1" s="1"/>
  <c r="F20" i="1"/>
  <c r="F28" i="1" s="1"/>
  <c r="G28" i="1" l="1"/>
</calcChain>
</file>

<file path=xl/sharedStrings.xml><?xml version="1.0" encoding="utf-8"?>
<sst xmlns="http://schemas.openxmlformats.org/spreadsheetml/2006/main" count="45" uniqueCount="33">
  <si>
    <t>руб.</t>
  </si>
  <si>
    <t>№ п/п</t>
  </si>
  <si>
    <t>Шифр ресурсов</t>
  </si>
  <si>
    <t>Наименование ресурсов, оборудования, конструкций, изделий и  деталей</t>
  </si>
  <si>
    <t>Единица измерения</t>
  </si>
  <si>
    <t>Количество единиц</t>
  </si>
  <si>
    <t>Сметная стоимость</t>
  </si>
  <si>
    <t>на единицу</t>
  </si>
  <si>
    <t>общая</t>
  </si>
  <si>
    <t>м</t>
  </si>
  <si>
    <t>шт.</t>
  </si>
  <si>
    <t>30</t>
  </si>
  <si>
    <t>Прайс</t>
  </si>
  <si>
    <t>Провод ПВС 3х1,5мм</t>
  </si>
  <si>
    <t>31</t>
  </si>
  <si>
    <t>Сплит-система настенного типа GОldSТАr GSWН12-NВ1А серия LifЕ</t>
  </si>
  <si>
    <t>1шт.</t>
  </si>
  <si>
    <t>32</t>
  </si>
  <si>
    <t>Розетка</t>
  </si>
  <si>
    <t>33</t>
  </si>
  <si>
    <t>Труба медная 3/8</t>
  </si>
  <si>
    <t>34</t>
  </si>
  <si>
    <t>Трубки из вспененного полиэтилена (пенополиэтилен)"Термофлекс" диаметром 3/8 толщ.9мм</t>
  </si>
  <si>
    <t>35</t>
  </si>
  <si>
    <t>Трубки из вспененного полиэтилена (пенополиэтилен)"Термофлекс" диаметром 1/4 толщ.9мм</t>
  </si>
  <si>
    <t>36</t>
  </si>
  <si>
    <t>Кронштейн</t>
  </si>
  <si>
    <t>1комплект</t>
  </si>
  <si>
    <t>37</t>
  </si>
  <si>
    <t>Труба медная 1/4</t>
  </si>
  <si>
    <t>ИТОГО ПО СТРОИТЕЛЬНЫМ МАТЕРИАЛАМ:</t>
  </si>
  <si>
    <t>Ведомость материалов</t>
  </si>
  <si>
    <t>Приобретение и монтаж  кондиционера в кабинете №314 по адресу: г. Иваново, Шереметевский проспект, д.1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</si>
</sst>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family val="2"/>
      <charset val="204"/>
    </font>
    <font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Arial Cyr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18" fillId="0" borderId="0" xfId="0" applyFont="1"/>
    <xf numFmtId="0" fontId="19" fillId="0" borderId="0" xfId="0" applyFont="1"/>
    <xf numFmtId="0" fontId="21" fillId="0" borderId="0" xfId="0" applyFont="1"/>
    <xf numFmtId="0" fontId="22" fillId="0" borderId="0" xfId="0" applyFont="1" applyAlignment="1">
      <alignment vertical="top"/>
    </xf>
    <xf numFmtId="0" fontId="22" fillId="0" borderId="0" xfId="0" applyFont="1" applyAlignment="1">
      <alignment horizontal="right" vertical="top"/>
    </xf>
    <xf numFmtId="0" fontId="23" fillId="0" borderId="0" xfId="0" applyFont="1" applyAlignment="1">
      <alignment horizontal="left" vertical="top"/>
    </xf>
    <xf numFmtId="0" fontId="24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vertical="top"/>
    </xf>
    <xf numFmtId="0" fontId="0" fillId="0" borderId="0" xfId="0" applyFont="1"/>
    <xf numFmtId="0" fontId="19" fillId="0" borderId="0" xfId="0" applyFont="1" applyFill="1"/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top"/>
    </xf>
    <xf numFmtId="0" fontId="19" fillId="0" borderId="21" xfId="0" applyFont="1" applyFill="1" applyBorder="1" applyAlignment="1">
      <alignment horizontal="center" vertical="top" wrapText="1"/>
    </xf>
    <xf numFmtId="0" fontId="19" fillId="0" borderId="21" xfId="0" applyFont="1" applyFill="1" applyBorder="1" applyAlignment="1">
      <alignment horizontal="left" vertical="top" wrapText="1"/>
    </xf>
    <xf numFmtId="0" fontId="19" fillId="0" borderId="21" xfId="0" applyFont="1" applyFill="1" applyBorder="1" applyAlignment="1">
      <alignment horizontal="center" vertical="top"/>
    </xf>
    <xf numFmtId="0" fontId="26" fillId="0" borderId="20" xfId="0" applyFont="1" applyFill="1" applyBorder="1" applyAlignment="1">
      <alignment vertical="top"/>
    </xf>
    <xf numFmtId="0" fontId="20" fillId="0" borderId="21" xfId="0" applyFont="1" applyFill="1" applyBorder="1" applyAlignment="1">
      <alignment horizontal="center" vertical="top"/>
    </xf>
    <xf numFmtId="0" fontId="20" fillId="0" borderId="21" xfId="0" applyFont="1" applyFill="1" applyBorder="1" applyAlignment="1">
      <alignment horizontal="left" vertical="top" wrapText="1"/>
    </xf>
    <xf numFmtId="0" fontId="20" fillId="0" borderId="21" xfId="0" applyFont="1" applyFill="1" applyBorder="1" applyAlignment="1">
      <alignment horizontal="center" vertical="top" wrapText="1"/>
    </xf>
    <xf numFmtId="0" fontId="20" fillId="0" borderId="21" xfId="0" applyFont="1" applyFill="1" applyBorder="1" applyAlignment="1">
      <alignment vertical="top" wrapText="1"/>
    </xf>
    <xf numFmtId="0" fontId="0" fillId="0" borderId="18" xfId="0" applyFont="1" applyFill="1" applyBorder="1" applyAlignment="1">
      <alignment vertical="top"/>
    </xf>
    <xf numFmtId="0" fontId="19" fillId="0" borderId="19" xfId="0" applyFont="1" applyFill="1" applyBorder="1" applyAlignment="1">
      <alignment horizontal="center" vertical="top"/>
    </xf>
    <xf numFmtId="0" fontId="0" fillId="0" borderId="19" xfId="0" applyFont="1" applyFill="1" applyBorder="1" applyAlignment="1">
      <alignment vertical="top"/>
    </xf>
    <xf numFmtId="0" fontId="0" fillId="0" borderId="19" xfId="0" applyFont="1" applyFill="1" applyBorder="1" applyAlignment="1">
      <alignment vertical="top" wrapText="1"/>
    </xf>
    <xf numFmtId="164" fontId="0" fillId="0" borderId="19" xfId="0" applyNumberFormat="1" applyFont="1" applyFill="1" applyBorder="1" applyAlignment="1">
      <alignment vertical="top"/>
    </xf>
    <xf numFmtId="2" fontId="0" fillId="0" borderId="19" xfId="0" applyNumberFormat="1" applyFont="1" applyFill="1" applyBorder="1" applyAlignment="1">
      <alignment vertical="top"/>
    </xf>
    <xf numFmtId="2" fontId="0" fillId="0" borderId="21" xfId="0" applyNumberFormat="1" applyFont="1" applyFill="1" applyBorder="1" applyAlignment="1">
      <alignment vertical="top"/>
    </xf>
    <xf numFmtId="0" fontId="18" fillId="0" borderId="0" xfId="0" applyFont="1" applyFill="1"/>
    <xf numFmtId="2" fontId="18" fillId="0" borderId="0" xfId="0" applyNumberFormat="1" applyFont="1"/>
    <xf numFmtId="1" fontId="19" fillId="0" borderId="21" xfId="0" applyNumberFormat="1" applyFont="1" applyFill="1" applyBorder="1" applyAlignment="1">
      <alignment horizontal="right" vertical="top"/>
    </xf>
    <xf numFmtId="1" fontId="20" fillId="0" borderId="21" xfId="0" applyNumberFormat="1" applyFont="1" applyFill="1" applyBorder="1" applyAlignment="1">
      <alignment horizontal="right" vertical="top" wrapText="1"/>
    </xf>
    <xf numFmtId="1" fontId="20" fillId="0" borderId="21" xfId="0" applyNumberFormat="1" applyFont="1" applyFill="1" applyBorder="1" applyAlignment="1">
      <alignment vertical="top" wrapText="1"/>
    </xf>
    <xf numFmtId="0" fontId="25" fillId="0" borderId="15" xfId="0" applyFont="1" applyFill="1" applyBorder="1" applyAlignment="1">
      <alignment horizontal="center"/>
    </xf>
    <xf numFmtId="0" fontId="25" fillId="0" borderId="16" xfId="0" applyFont="1" applyFill="1" applyBorder="1" applyAlignment="1">
      <alignment horizontal="center"/>
    </xf>
    <xf numFmtId="0" fontId="25" fillId="0" borderId="17" xfId="0" applyFont="1" applyFill="1" applyBorder="1" applyAlignment="1">
      <alignment horizontal="center"/>
    </xf>
    <xf numFmtId="0" fontId="23" fillId="0" borderId="0" xfId="0" applyFont="1" applyAlignment="1">
      <alignment horizontal="center" vertical="top"/>
    </xf>
    <xf numFmtId="0" fontId="19" fillId="0" borderId="0" xfId="0" applyFont="1" applyAlignment="1">
      <alignment horizontal="left" vertical="top" wrapText="1"/>
    </xf>
    <xf numFmtId="0" fontId="19" fillId="0" borderId="10" xfId="0" applyFont="1" applyFill="1" applyBorder="1" applyAlignment="1">
      <alignment horizontal="left" wrapText="1"/>
    </xf>
    <xf numFmtId="0" fontId="22" fillId="0" borderId="22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 vertical="top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619125</xdr:colOff>
      <xdr:row>3</xdr:row>
      <xdr:rowOff>95250</xdr:rowOff>
    </xdr:from>
    <xdr:to>
      <xdr:col>6</xdr:col>
      <xdr:colOff>95250</xdr:colOff>
      <xdr:row>9</xdr:row>
      <xdr:rowOff>124056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5625" y="581025"/>
          <a:ext cx="1590675" cy="11432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tabSelected="1" workbookViewId="0">
      <selection activeCell="C2" sqref="C2:F2"/>
    </sheetView>
  </sheetViews>
  <sheetFormatPr defaultRowHeight="12.75" x14ac:dyDescent="0.2"/>
  <cols>
    <col min="1" max="1" width="6.42578125" customWidth="1"/>
    <col min="2" max="2" width="12" customWidth="1"/>
    <col min="3" max="3" width="75.85546875" customWidth="1"/>
    <col min="4" max="4" width="10.42578125" customWidth="1"/>
    <col min="5" max="5" width="10.5703125" customWidth="1"/>
    <col min="6" max="6" width="10.7109375" customWidth="1"/>
    <col min="7" max="7" width="10.5703125" customWidth="1"/>
  </cols>
  <sheetData>
    <row r="1" spans="1:7" x14ac:dyDescent="0.2">
      <c r="A1" s="1"/>
      <c r="B1" s="1"/>
      <c r="C1" s="1"/>
      <c r="D1" s="1"/>
      <c r="E1" s="1"/>
      <c r="F1" s="43"/>
      <c r="G1" s="43"/>
    </row>
    <row r="2" spans="1:7" s="2" customFormat="1" x14ac:dyDescent="0.2">
      <c r="A2" s="3"/>
      <c r="B2" s="3"/>
      <c r="C2" s="37"/>
      <c r="D2" s="37"/>
      <c r="E2" s="37"/>
      <c r="F2" s="37"/>
      <c r="G2" s="3"/>
    </row>
    <row r="3" spans="1:7" s="2" customFormat="1" x14ac:dyDescent="0.2">
      <c r="A3" s="3"/>
      <c r="B3" s="3"/>
      <c r="C3" s="3"/>
      <c r="D3" s="4"/>
      <c r="E3" s="37"/>
      <c r="F3" s="37"/>
      <c r="G3" s="37"/>
    </row>
    <row r="4" spans="1:7" s="2" customFormat="1" ht="12" x14ac:dyDescent="0.2">
      <c r="A4" s="3"/>
      <c r="B4" s="3"/>
      <c r="C4" s="3"/>
      <c r="D4" s="3"/>
      <c r="E4" s="3"/>
      <c r="F4" s="3"/>
      <c r="G4" s="3"/>
    </row>
    <row r="5" spans="1:7" s="2" customFormat="1" ht="15.75" x14ac:dyDescent="0.2">
      <c r="A5" s="3"/>
      <c r="B5" s="3"/>
      <c r="C5" s="5"/>
      <c r="D5" s="44"/>
      <c r="E5" s="44"/>
      <c r="F5" s="44"/>
      <c r="G5" s="44"/>
    </row>
    <row r="6" spans="1:7" s="2" customFormat="1" ht="15.75" x14ac:dyDescent="0.2">
      <c r="A6" s="3"/>
      <c r="B6" s="3"/>
      <c r="C6" s="36" t="s">
        <v>31</v>
      </c>
      <c r="D6" s="36"/>
      <c r="E6" s="36"/>
      <c r="F6" s="36"/>
      <c r="G6" s="6"/>
    </row>
    <row r="7" spans="1:7" s="2" customFormat="1" ht="15.75" x14ac:dyDescent="0.2">
      <c r="A7" s="3"/>
      <c r="B7" s="3"/>
      <c r="C7" s="5"/>
      <c r="D7" s="6"/>
      <c r="E7" s="6"/>
      <c r="F7" s="6"/>
      <c r="G7" s="6"/>
    </row>
    <row r="8" spans="1:7" s="2" customFormat="1" ht="15.75" x14ac:dyDescent="0.2">
      <c r="A8" s="3"/>
      <c r="B8" s="3"/>
      <c r="C8" s="5"/>
      <c r="D8" s="6"/>
      <c r="E8" s="6"/>
      <c r="F8" s="6"/>
      <c r="G8" s="6"/>
    </row>
    <row r="9" spans="1:7" s="2" customFormat="1" x14ac:dyDescent="0.2">
      <c r="A9" s="3"/>
      <c r="B9" s="3"/>
      <c r="C9" s="45"/>
      <c r="D9" s="45"/>
      <c r="E9" s="3"/>
      <c r="F9" s="3"/>
      <c r="G9" s="3"/>
    </row>
    <row r="10" spans="1:7" s="2" customFormat="1" ht="12" x14ac:dyDescent="0.2">
      <c r="A10" s="3"/>
      <c r="B10" s="3"/>
      <c r="C10" s="7"/>
      <c r="D10" s="7"/>
      <c r="E10" s="3"/>
      <c r="F10" s="3"/>
      <c r="G10" s="3"/>
    </row>
    <row r="11" spans="1:7" s="2" customFormat="1" x14ac:dyDescent="0.2">
      <c r="A11" s="3"/>
      <c r="B11" s="4"/>
      <c r="C11" s="37" t="s">
        <v>32</v>
      </c>
      <c r="D11" s="37"/>
      <c r="E11" s="37"/>
      <c r="F11" s="37"/>
      <c r="G11" s="3"/>
    </row>
    <row r="12" spans="1:7" s="2" customFormat="1" x14ac:dyDescent="0.2">
      <c r="A12" s="3"/>
      <c r="B12" s="3"/>
      <c r="C12" s="37"/>
      <c r="D12" s="37"/>
      <c r="E12" s="37"/>
      <c r="F12" s="37"/>
      <c r="G12" s="3"/>
    </row>
    <row r="13" spans="1:7" s="2" customFormat="1" x14ac:dyDescent="0.2">
      <c r="A13" s="3"/>
      <c r="B13" s="3"/>
      <c r="C13" s="37"/>
      <c r="D13" s="37"/>
      <c r="E13" s="37"/>
      <c r="F13" s="37"/>
      <c r="G13" s="3"/>
    </row>
    <row r="14" spans="1:7" x14ac:dyDescent="0.2">
      <c r="A14" s="8"/>
      <c r="B14" s="8"/>
      <c r="C14" s="8"/>
      <c r="D14" s="8"/>
      <c r="E14" s="8"/>
      <c r="F14" s="8"/>
      <c r="G14" s="8"/>
    </row>
    <row r="15" spans="1:7" s="2" customFormat="1" x14ac:dyDescent="0.2">
      <c r="A15" s="38"/>
      <c r="B15" s="38"/>
      <c r="C15" s="38"/>
      <c r="D15" s="38"/>
      <c r="E15" s="38"/>
      <c r="F15" s="38"/>
      <c r="G15" s="9" t="s">
        <v>0</v>
      </c>
    </row>
    <row r="16" spans="1:7" ht="23.25" customHeight="1" x14ac:dyDescent="0.2">
      <c r="A16" s="39" t="s">
        <v>1</v>
      </c>
      <c r="B16" s="39" t="s">
        <v>2</v>
      </c>
      <c r="C16" s="39" t="s">
        <v>3</v>
      </c>
      <c r="D16" s="39" t="s">
        <v>4</v>
      </c>
      <c r="E16" s="39" t="s">
        <v>5</v>
      </c>
      <c r="F16" s="41" t="s">
        <v>6</v>
      </c>
      <c r="G16" s="42"/>
    </row>
    <row r="17" spans="1:9" x14ac:dyDescent="0.2">
      <c r="A17" s="40"/>
      <c r="B17" s="40"/>
      <c r="C17" s="40"/>
      <c r="D17" s="40"/>
      <c r="E17" s="40"/>
      <c r="F17" s="10" t="s">
        <v>7</v>
      </c>
      <c r="G17" s="10" t="s">
        <v>8</v>
      </c>
    </row>
    <row r="18" spans="1:9" x14ac:dyDescent="0.2">
      <c r="A18" s="11">
        <v>1</v>
      </c>
      <c r="B18" s="10">
        <v>2</v>
      </c>
      <c r="C18" s="10">
        <v>3</v>
      </c>
      <c r="D18" s="10">
        <v>4</v>
      </c>
      <c r="E18" s="10">
        <v>5</v>
      </c>
      <c r="F18" s="10">
        <v>6</v>
      </c>
      <c r="G18" s="10">
        <v>7</v>
      </c>
    </row>
    <row r="19" spans="1:9" x14ac:dyDescent="0.2">
      <c r="A19" s="33"/>
      <c r="B19" s="34"/>
      <c r="C19" s="34"/>
      <c r="D19" s="34"/>
      <c r="E19" s="34"/>
      <c r="F19" s="34"/>
      <c r="G19" s="35"/>
    </row>
    <row r="20" spans="1:9" x14ac:dyDescent="0.2">
      <c r="A20" s="12" t="s">
        <v>11</v>
      </c>
      <c r="B20" s="13" t="s">
        <v>12</v>
      </c>
      <c r="C20" s="14" t="s">
        <v>13</v>
      </c>
      <c r="D20" s="13" t="s">
        <v>9</v>
      </c>
      <c r="E20" s="15">
        <v>8</v>
      </c>
      <c r="F20" s="30">
        <f>2.55*1.18*5.39</f>
        <v>16.218509999999995</v>
      </c>
      <c r="G20" s="30">
        <f>F20*E20</f>
        <v>129.74807999999996</v>
      </c>
    </row>
    <row r="21" spans="1:9" x14ac:dyDescent="0.2">
      <c r="A21" s="12" t="s">
        <v>14</v>
      </c>
      <c r="B21" s="13" t="s">
        <v>12</v>
      </c>
      <c r="C21" s="14" t="s">
        <v>15</v>
      </c>
      <c r="D21" s="13" t="s">
        <v>16</v>
      </c>
      <c r="E21" s="15">
        <v>1</v>
      </c>
      <c r="F21" s="30">
        <f>2861.55*1.18*5.39</f>
        <v>18200.030309999998</v>
      </c>
      <c r="G21" s="30">
        <f t="shared" ref="G21:G27" si="0">F21*E21</f>
        <v>18200.030309999998</v>
      </c>
    </row>
    <row r="22" spans="1:9" x14ac:dyDescent="0.2">
      <c r="A22" s="12" t="s">
        <v>17</v>
      </c>
      <c r="B22" s="13" t="s">
        <v>12</v>
      </c>
      <c r="C22" s="14" t="s">
        <v>18</v>
      </c>
      <c r="D22" s="13" t="s">
        <v>10</v>
      </c>
      <c r="E22" s="15">
        <v>1</v>
      </c>
      <c r="F22" s="30">
        <f>9.18*1.18*5.39</f>
        <v>58.386635999999996</v>
      </c>
      <c r="G22" s="30">
        <f t="shared" si="0"/>
        <v>58.386635999999996</v>
      </c>
    </row>
    <row r="23" spans="1:9" x14ac:dyDescent="0.2">
      <c r="A23" s="12" t="s">
        <v>19</v>
      </c>
      <c r="B23" s="13" t="s">
        <v>12</v>
      </c>
      <c r="C23" s="14" t="s">
        <v>20</v>
      </c>
      <c r="D23" s="13" t="s">
        <v>9</v>
      </c>
      <c r="E23" s="15">
        <v>5</v>
      </c>
      <c r="F23" s="30">
        <f>17.3*5.39*1.18</f>
        <v>110.03146</v>
      </c>
      <c r="G23" s="30">
        <f t="shared" si="0"/>
        <v>550.15729999999996</v>
      </c>
    </row>
    <row r="24" spans="1:9" ht="25.5" x14ac:dyDescent="0.2">
      <c r="A24" s="12" t="s">
        <v>21</v>
      </c>
      <c r="B24" s="13" t="s">
        <v>12</v>
      </c>
      <c r="C24" s="14" t="s">
        <v>22</v>
      </c>
      <c r="D24" s="13" t="s">
        <v>9</v>
      </c>
      <c r="E24" s="15">
        <v>5.5</v>
      </c>
      <c r="F24" s="30">
        <f>1.45*1.18*5.39</f>
        <v>9.2222899999999992</v>
      </c>
      <c r="G24" s="30">
        <f t="shared" si="0"/>
        <v>50.722594999999998</v>
      </c>
    </row>
    <row r="25" spans="1:9" ht="25.5" x14ac:dyDescent="0.2">
      <c r="A25" s="12" t="s">
        <v>23</v>
      </c>
      <c r="B25" s="13" t="s">
        <v>12</v>
      </c>
      <c r="C25" s="14" t="s">
        <v>24</v>
      </c>
      <c r="D25" s="13" t="s">
        <v>9</v>
      </c>
      <c r="E25" s="15">
        <v>5.5</v>
      </c>
      <c r="F25" s="30">
        <f>1.14*1.18*5.39</f>
        <v>7.2506279999999981</v>
      </c>
      <c r="G25" s="30">
        <f t="shared" si="0"/>
        <v>39.878453999999991</v>
      </c>
    </row>
    <row r="26" spans="1:9" x14ac:dyDescent="0.2">
      <c r="A26" s="12" t="s">
        <v>25</v>
      </c>
      <c r="B26" s="13" t="s">
        <v>12</v>
      </c>
      <c r="C26" s="14" t="s">
        <v>26</v>
      </c>
      <c r="D26" s="13" t="s">
        <v>27</v>
      </c>
      <c r="E26" s="15">
        <v>1</v>
      </c>
      <c r="F26" s="30">
        <f>26.73*1.18*5.39</f>
        <v>170.00814599999998</v>
      </c>
      <c r="G26" s="30">
        <f t="shared" si="0"/>
        <v>170.00814599999998</v>
      </c>
    </row>
    <row r="27" spans="1:9" x14ac:dyDescent="0.2">
      <c r="A27" s="12" t="s">
        <v>28</v>
      </c>
      <c r="B27" s="13" t="s">
        <v>12</v>
      </c>
      <c r="C27" s="14" t="s">
        <v>29</v>
      </c>
      <c r="D27" s="13" t="s">
        <v>9</v>
      </c>
      <c r="E27" s="15">
        <v>5</v>
      </c>
      <c r="F27" s="30">
        <f>11.01*1.18*5.39</f>
        <v>70.025801999999999</v>
      </c>
      <c r="G27" s="30">
        <f t="shared" si="0"/>
        <v>350.12900999999999</v>
      </c>
    </row>
    <row r="28" spans="1:9" x14ac:dyDescent="0.2">
      <c r="A28" s="16"/>
      <c r="B28" s="17"/>
      <c r="C28" s="18" t="s">
        <v>30</v>
      </c>
      <c r="D28" s="19" t="s">
        <v>0</v>
      </c>
      <c r="E28" s="20"/>
      <c r="F28" s="32">
        <f>SUM(F20:F27)</f>
        <v>18641.173781999998</v>
      </c>
      <c r="G28" s="31">
        <f>SUM(G20:G27)</f>
        <v>19549.060530999999</v>
      </c>
      <c r="I28" s="29"/>
    </row>
    <row r="29" spans="1:9" x14ac:dyDescent="0.2">
      <c r="A29" s="21"/>
      <c r="B29" s="22"/>
      <c r="C29" s="23"/>
      <c r="D29" s="24"/>
      <c r="E29" s="25"/>
      <c r="F29" s="26"/>
      <c r="G29" s="27"/>
    </row>
    <row r="30" spans="1:9" x14ac:dyDescent="0.2">
      <c r="A30" s="28"/>
      <c r="B30" s="28"/>
      <c r="C30" s="28"/>
      <c r="D30" s="28"/>
      <c r="E30" s="28"/>
      <c r="F30" s="28"/>
      <c r="G30" s="28"/>
    </row>
    <row r="31" spans="1:9" x14ac:dyDescent="0.2">
      <c r="A31" s="28"/>
      <c r="B31" s="28"/>
      <c r="C31" s="28"/>
      <c r="D31" s="28"/>
      <c r="E31" s="28"/>
      <c r="F31" s="28"/>
      <c r="G31" s="28"/>
    </row>
    <row r="32" spans="1:9" x14ac:dyDescent="0.2">
      <c r="A32" s="28"/>
      <c r="B32" s="28"/>
      <c r="C32" s="28"/>
      <c r="D32" s="28"/>
      <c r="E32" s="28"/>
      <c r="F32" s="28"/>
      <c r="G32" s="28"/>
    </row>
    <row r="33" spans="1:7" x14ac:dyDescent="0.2">
      <c r="A33" s="28"/>
      <c r="B33" s="28"/>
      <c r="C33" s="28"/>
      <c r="D33" s="28"/>
      <c r="E33" s="28"/>
      <c r="F33" s="28"/>
      <c r="G33" s="28"/>
    </row>
    <row r="34" spans="1:7" x14ac:dyDescent="0.2">
      <c r="A34" s="28"/>
      <c r="B34" s="28"/>
      <c r="C34" s="28"/>
      <c r="D34" s="28"/>
      <c r="E34" s="28"/>
      <c r="F34" s="28"/>
      <c r="G34" s="28"/>
    </row>
    <row r="35" spans="1:7" x14ac:dyDescent="0.2">
      <c r="A35" s="28"/>
      <c r="B35" s="28"/>
      <c r="C35" s="28"/>
      <c r="D35" s="28"/>
      <c r="E35" s="28"/>
      <c r="F35" s="28"/>
      <c r="G35" s="28"/>
    </row>
    <row r="36" spans="1:7" x14ac:dyDescent="0.2">
      <c r="A36" s="28"/>
      <c r="B36" s="28"/>
      <c r="C36" s="28"/>
      <c r="D36" s="28"/>
      <c r="E36" s="28"/>
      <c r="F36" s="28"/>
      <c r="G36" s="28"/>
    </row>
    <row r="37" spans="1:7" x14ac:dyDescent="0.2">
      <c r="A37" s="28"/>
      <c r="B37" s="28"/>
      <c r="C37" s="28"/>
      <c r="D37" s="28"/>
      <c r="E37" s="28"/>
      <c r="F37" s="28"/>
      <c r="G37" s="28"/>
    </row>
    <row r="38" spans="1:7" x14ac:dyDescent="0.2">
      <c r="A38" s="28"/>
      <c r="B38" s="28"/>
      <c r="C38" s="28"/>
      <c r="D38" s="28"/>
      <c r="E38" s="28"/>
      <c r="F38" s="28"/>
      <c r="G38" s="28"/>
    </row>
    <row r="39" spans="1:7" x14ac:dyDescent="0.2">
      <c r="A39" s="28"/>
      <c r="B39" s="28"/>
      <c r="C39" s="28"/>
      <c r="D39" s="28"/>
      <c r="E39" s="28"/>
      <c r="F39" s="28"/>
      <c r="G39" s="28"/>
    </row>
    <row r="40" spans="1:7" x14ac:dyDescent="0.2">
      <c r="A40" s="28"/>
      <c r="B40" s="28"/>
      <c r="C40" s="28"/>
      <c r="D40" s="28"/>
      <c r="E40" s="28"/>
      <c r="F40" s="28"/>
      <c r="G40" s="28"/>
    </row>
    <row r="41" spans="1:7" x14ac:dyDescent="0.2">
      <c r="A41" s="28"/>
      <c r="B41" s="28"/>
      <c r="C41" s="28"/>
      <c r="D41" s="28"/>
      <c r="E41" s="28"/>
      <c r="F41" s="28"/>
      <c r="G41" s="28"/>
    </row>
    <row r="42" spans="1:7" x14ac:dyDescent="0.2">
      <c r="A42" s="28"/>
      <c r="B42" s="28"/>
      <c r="C42" s="28"/>
      <c r="D42" s="28"/>
      <c r="E42" s="28"/>
      <c r="F42" s="28"/>
      <c r="G42" s="28"/>
    </row>
    <row r="43" spans="1:7" x14ac:dyDescent="0.2">
      <c r="A43" s="28"/>
      <c r="B43" s="28"/>
      <c r="C43" s="28"/>
      <c r="D43" s="28"/>
      <c r="E43" s="28"/>
      <c r="F43" s="28"/>
      <c r="G43" s="28"/>
    </row>
    <row r="44" spans="1:7" x14ac:dyDescent="0.2">
      <c r="A44" s="28"/>
      <c r="B44" s="28"/>
      <c r="C44" s="28"/>
      <c r="D44" s="28"/>
      <c r="E44" s="28"/>
      <c r="F44" s="28"/>
      <c r="G44" s="28"/>
    </row>
    <row r="45" spans="1:7" x14ac:dyDescent="0.2">
      <c r="A45" s="28"/>
      <c r="B45" s="28"/>
      <c r="C45" s="28"/>
      <c r="D45" s="28"/>
      <c r="E45" s="28"/>
      <c r="F45" s="28"/>
      <c r="G45" s="28"/>
    </row>
    <row r="46" spans="1:7" x14ac:dyDescent="0.2">
      <c r="A46" s="28"/>
      <c r="B46" s="28"/>
      <c r="C46" s="28"/>
      <c r="D46" s="28"/>
      <c r="E46" s="28"/>
      <c r="F46" s="28"/>
      <c r="G46" s="28"/>
    </row>
    <row r="47" spans="1:7" x14ac:dyDescent="0.2">
      <c r="A47" s="28"/>
      <c r="B47" s="28"/>
      <c r="C47" s="28"/>
      <c r="D47" s="28"/>
      <c r="E47" s="28"/>
      <c r="F47" s="28"/>
      <c r="G47" s="28"/>
    </row>
    <row r="48" spans="1:7" x14ac:dyDescent="0.2">
      <c r="A48" s="28"/>
      <c r="B48" s="28"/>
      <c r="C48" s="28"/>
      <c r="D48" s="28"/>
      <c r="E48" s="28"/>
      <c r="F48" s="28"/>
      <c r="G48" s="28"/>
    </row>
    <row r="49" spans="1:7" x14ac:dyDescent="0.2">
      <c r="A49" s="28"/>
      <c r="B49" s="28"/>
      <c r="C49" s="28"/>
      <c r="D49" s="28"/>
      <c r="E49" s="28"/>
      <c r="F49" s="28"/>
      <c r="G49" s="28"/>
    </row>
    <row r="50" spans="1:7" x14ac:dyDescent="0.2">
      <c r="A50" s="28"/>
      <c r="B50" s="28"/>
      <c r="C50" s="28"/>
      <c r="D50" s="28"/>
      <c r="E50" s="28"/>
      <c r="F50" s="28"/>
      <c r="G50" s="28"/>
    </row>
    <row r="51" spans="1:7" x14ac:dyDescent="0.2">
      <c r="A51" s="28"/>
      <c r="B51" s="28"/>
      <c r="C51" s="28"/>
      <c r="D51" s="28"/>
      <c r="E51" s="28"/>
      <c r="F51" s="28"/>
      <c r="G51" s="28"/>
    </row>
    <row r="52" spans="1:7" x14ac:dyDescent="0.2">
      <c r="A52" s="28"/>
      <c r="B52" s="28"/>
      <c r="C52" s="28"/>
      <c r="D52" s="28"/>
      <c r="E52" s="28"/>
      <c r="F52" s="28"/>
      <c r="G52" s="28"/>
    </row>
  </sheetData>
  <mergeCells count="17">
    <mergeCell ref="F1:G1"/>
    <mergeCell ref="C2:F2"/>
    <mergeCell ref="E3:G3"/>
    <mergeCell ref="D5:G5"/>
    <mergeCell ref="C9:D9"/>
    <mergeCell ref="A19:G19"/>
    <mergeCell ref="C6:F6"/>
    <mergeCell ref="C12:F12"/>
    <mergeCell ref="C13:F13"/>
    <mergeCell ref="A15:F15"/>
    <mergeCell ref="A16:A17"/>
    <mergeCell ref="B16:B17"/>
    <mergeCell ref="C16:C17"/>
    <mergeCell ref="D16:D17"/>
    <mergeCell ref="E16:E17"/>
    <mergeCell ref="F16:G16"/>
    <mergeCell ref="C11:F11"/>
  </mergeCells>
  <pageMargins left="0.59" right="0.59" top="0.79" bottom="0.79" header="0.51" footer="0.51"/>
  <pageSetup paperSize="9" fitToHeight="10000" orientation="landscape" horizontalDpi="300" verticalDpi="300"/>
  <headerFooter>
    <oddHeader>&amp;L&amp;"Times New Roman,Обычный"Программный комплекс АВС-4 (редакция 4.4)&amp;C&amp;"Times New Roman,Обычный"&amp;P&amp;R&amp;"Times New Roman,Обычный"1120</oddHeader>
    <oddFooter>&amp;C&amp;"Times New Roman,Обычный"Страниц -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Секретарь</cp:lastModifiedBy>
  <dcterms:created xsi:type="dcterms:W3CDTF">2008-01-31T11:17:29Z</dcterms:created>
  <dcterms:modified xsi:type="dcterms:W3CDTF">2014-03-28T07:01:28Z</dcterms:modified>
</cp:coreProperties>
</file>